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R:\Committees\PCDS\Meetings\2025-08-06 PCDS\"/>
    </mc:Choice>
  </mc:AlternateContent>
  <xr:revisionPtr revIDLastSave="0" documentId="8_{E3E9A9BB-2710-4CFD-BF53-63622AF8FA8F}" xr6:coauthVersionLast="47" xr6:coauthVersionMax="47" xr10:uidLastSave="{00000000-0000-0000-0000-000000000000}"/>
  <bookViews>
    <workbookView xWindow="-25320" yWindow="285" windowWidth="25440" windowHeight="15990" xr2:uid="{F8AC79F1-0D7E-4F65-9257-74412FBF386A}"/>
  </bookViews>
  <sheets>
    <sheet name="2036_Tasks" sheetId="21" r:id="rId1"/>
    <sheet name="2036_Schedule" sheetId="22" r:id="rId2"/>
    <sheet name="2036_PCDS_DecisionDiscussion" sheetId="20" r:id="rId3"/>
  </sheets>
  <definedNames>
    <definedName name="_xlnm._FilterDatabase" localSheetId="0" hidden="1">'2036_Tasks'!$A$3:$P$3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1" l="1"/>
  <c r="D9" i="21"/>
  <c r="D54" i="21"/>
  <c r="F5" i="21"/>
  <c r="F7" i="21"/>
  <c r="F8" i="21"/>
  <c r="F10" i="21"/>
  <c r="F11" i="21"/>
  <c r="F12" i="21"/>
  <c r="F13" i="21"/>
  <c r="F14" i="21"/>
  <c r="F15" i="21"/>
  <c r="F16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4" i="21"/>
  <c r="D47" i="21"/>
  <c r="E47" i="21" s="1"/>
  <c r="D48" i="21"/>
  <c r="D49" i="21"/>
  <c r="D50" i="21"/>
  <c r="D51" i="21"/>
  <c r="D52" i="21"/>
  <c r="D53" i="21"/>
  <c r="D46" i="21"/>
  <c r="E46" i="21" s="1"/>
  <c r="D40" i="21"/>
  <c r="D41" i="21"/>
  <c r="D42" i="21"/>
  <c r="D43" i="21"/>
  <c r="D44" i="21"/>
  <c r="D45" i="21"/>
  <c r="E45" i="21" s="1"/>
  <c r="D39" i="21"/>
  <c r="D18" i="21"/>
  <c r="D19" i="21"/>
  <c r="D20" i="21"/>
  <c r="D21" i="21"/>
  <c r="E21" i="21" s="1"/>
  <c r="D22" i="21"/>
  <c r="E22" i="21" s="1"/>
  <c r="D23" i="21"/>
  <c r="E23" i="21" s="1"/>
  <c r="D16" i="21"/>
  <c r="D36" i="21"/>
  <c r="D37" i="21"/>
  <c r="E37" i="21" s="1"/>
  <c r="D38" i="21"/>
  <c r="E38" i="21" s="1"/>
  <c r="E50" i="21"/>
  <c r="D35" i="21"/>
  <c r="E35" i="21" s="1"/>
  <c r="D31" i="21"/>
  <c r="D32" i="21"/>
  <c r="D33" i="21"/>
  <c r="E33" i="21" s="1"/>
  <c r="D34" i="21"/>
  <c r="E34" i="21" s="1"/>
  <c r="D30" i="21"/>
  <c r="D29" i="21"/>
  <c r="D28" i="21"/>
  <c r="D25" i="21"/>
  <c r="D26" i="21"/>
  <c r="D27" i="21"/>
  <c r="D24" i="21"/>
  <c r="D15" i="21"/>
  <c r="D13" i="21"/>
  <c r="E13" i="21" s="1"/>
  <c r="D14" i="21"/>
  <c r="D12" i="21"/>
  <c r="D5" i="21"/>
  <c r="E5" i="21" s="1"/>
  <c r="D6" i="21"/>
  <c r="D7" i="21"/>
  <c r="D8" i="21"/>
  <c r="E9" i="21"/>
  <c r="F9" i="21" s="1"/>
  <c r="D10" i="21"/>
  <c r="D11" i="21"/>
  <c r="E25" i="21"/>
  <c r="E49" i="21"/>
  <c r="D4" i="21"/>
  <c r="E4" i="21" s="1"/>
  <c r="D2" i="21"/>
  <c r="E10" i="21"/>
  <c r="E11" i="21"/>
  <c r="E41" i="21" l="1"/>
  <c r="E54" i="21"/>
  <c r="F54" i="21" s="1"/>
  <c r="E42" i="21"/>
  <c r="E30" i="21"/>
  <c r="E18" i="21"/>
  <c r="E6" i="21"/>
  <c r="F6" i="21" s="1"/>
  <c r="E26" i="21"/>
  <c r="E14" i="21"/>
  <c r="E44" i="21"/>
  <c r="E32" i="21"/>
  <c r="E20" i="21"/>
  <c r="E8" i="21"/>
  <c r="E43" i="21"/>
  <c r="E31" i="21"/>
  <c r="E19" i="21"/>
  <c r="E7" i="21"/>
  <c r="E53" i="21"/>
  <c r="E29" i="21"/>
  <c r="E17" i="21"/>
  <c r="F17" i="21" s="1"/>
  <c r="E52" i="21"/>
  <c r="E40" i="21"/>
  <c r="E28" i="21"/>
  <c r="E16" i="21"/>
  <c r="E51" i="21"/>
  <c r="E39" i="21"/>
  <c r="E27" i="21"/>
  <c r="E15" i="21"/>
  <c r="E48" i="21"/>
  <c r="E36" i="21"/>
  <c r="E24" i="21"/>
  <c r="E12" i="21"/>
  <c r="E2" i="21"/>
</calcChain>
</file>

<file path=xl/sharedStrings.xml><?xml version="1.0" encoding="utf-8"?>
<sst xmlns="http://schemas.openxmlformats.org/spreadsheetml/2006/main" count="249" uniqueCount="124">
  <si>
    <t>V1</t>
  </si>
  <si>
    <t>Phase Shifter Transformers - How to treat, and review</t>
  </si>
  <si>
    <t>FOR</t>
  </si>
  <si>
    <t>Path definitions/ratings - WECC Paths</t>
  </si>
  <si>
    <t>EPE and TEPC load and generation balance nomograms</t>
  </si>
  <si>
    <t>Wheeling Rates (from utility tariffs)</t>
  </si>
  <si>
    <t>V2</t>
  </si>
  <si>
    <t>Deflator/Inflator rates</t>
  </si>
  <si>
    <t>CO2 prices California</t>
  </si>
  <si>
    <t>CO2 prices Washington Oregon</t>
  </si>
  <si>
    <t>CO2 prices BC and Alberta</t>
  </si>
  <si>
    <t>Dispatch price for wind, solar, and hydro (Also called oportunity cost)</t>
  </si>
  <si>
    <t>Load-Following and Regulation reserve calculations</t>
  </si>
  <si>
    <t>PNNL</t>
  </si>
  <si>
    <t>Maintenance Schedule</t>
  </si>
  <si>
    <t>Notes</t>
  </si>
  <si>
    <t>Status</t>
  </si>
  <si>
    <t>Order</t>
  </si>
  <si>
    <t>Task</t>
  </si>
  <si>
    <t>Import Transmission from 2036 HS1 PF</t>
  </si>
  <si>
    <t>Review pumping loads</t>
  </si>
  <si>
    <t>Hydro Data - PNNL and Canada</t>
  </si>
  <si>
    <t>Weekly energy, min, max, etc.</t>
  </si>
  <si>
    <t>BC Hydro Data</t>
  </si>
  <si>
    <t>Energy Efficiency - CEC</t>
  </si>
  <si>
    <t>Electric Vehicles</t>
  </si>
  <si>
    <t>Electrification Loads</t>
  </si>
  <si>
    <t>Meet with APFTF on placed units and placement tool</t>
  </si>
  <si>
    <t>APFTF approve placement</t>
  </si>
  <si>
    <t>BTM</t>
  </si>
  <si>
    <t>BTM PV</t>
  </si>
  <si>
    <t>BTM Storage</t>
  </si>
  <si>
    <t>Methodology Area/County</t>
  </si>
  <si>
    <t>Hourly shapes</t>
  </si>
  <si>
    <t>Solar</t>
  </si>
  <si>
    <t>Wind</t>
  </si>
  <si>
    <t>Other</t>
  </si>
  <si>
    <t>Pump Storage - Review charge time duration, rates, etc</t>
  </si>
  <si>
    <t>Thermal Data</t>
  </si>
  <si>
    <t>Cycling Data (Start costs, other)</t>
  </si>
  <si>
    <t>Min up/down time</t>
  </si>
  <si>
    <t>Ramp Rates</t>
  </si>
  <si>
    <t>Heat rates</t>
  </si>
  <si>
    <t>VOM</t>
  </si>
  <si>
    <t>WECC/Non WECC Paths</t>
  </si>
  <si>
    <t>Nomograms</t>
  </si>
  <si>
    <t>Fuel Prices</t>
  </si>
  <si>
    <t>Natural Gas Prices</t>
  </si>
  <si>
    <t>Coal Prices</t>
  </si>
  <si>
    <t>Uranium Prices</t>
  </si>
  <si>
    <t>Other fuels Prices</t>
  </si>
  <si>
    <t>California Department of Finance</t>
  </si>
  <si>
    <t>CO2 Prices</t>
  </si>
  <si>
    <t>Draft runs of case</t>
  </si>
  <si>
    <t>Demand Response Shapes - Must have a full run</t>
  </si>
  <si>
    <t>ADS Case Review</t>
  </si>
  <si>
    <t>Create ADS PF</t>
  </si>
  <si>
    <t>Input Field</t>
  </si>
  <si>
    <t xml:space="preserve">Data available </t>
  </si>
  <si>
    <t>Data Source</t>
  </si>
  <si>
    <t>Month Start</t>
  </si>
  <si>
    <t>Month Finish</t>
  </si>
  <si>
    <t>Days from Start</t>
  </si>
  <si>
    <t>Weeks to Implement</t>
  </si>
  <si>
    <t>V1/V2?</t>
  </si>
  <si>
    <t>V1/V2</t>
  </si>
  <si>
    <t>Today</t>
  </si>
  <si>
    <t>CEC</t>
  </si>
  <si>
    <t>L&amp;R</t>
  </si>
  <si>
    <t>Develop Load Shapes from (2025L&amp;R)</t>
  </si>
  <si>
    <t>Compare 2025L&amp;R with 2024 L&amp;R resources</t>
  </si>
  <si>
    <t>Align L&amp;R resources with power flow (2025L&amp;R)</t>
  </si>
  <si>
    <t>Place new units from L&amp;R that were not in power flow (2025L&amp;R)</t>
  </si>
  <si>
    <t>NREL/PNNL</t>
  </si>
  <si>
    <t>L&amp;R/EIA</t>
  </si>
  <si>
    <t>Pump Storage - Review charge time duration, rates, etc Review assumptions</t>
  </si>
  <si>
    <t>Intertek, CEC, CEMS</t>
  </si>
  <si>
    <t>Intertek</t>
  </si>
  <si>
    <t>WECC Path Rating Catalog</t>
  </si>
  <si>
    <t>Area request</t>
  </si>
  <si>
    <t>OASIS OATI</t>
  </si>
  <si>
    <t>CEC IEPR</t>
  </si>
  <si>
    <t>California DOF Deflator</t>
  </si>
  <si>
    <t>Post 2036 ADS PCM V1</t>
  </si>
  <si>
    <t>Develop Load Shapes from (2026L&amp;R)</t>
  </si>
  <si>
    <t>Bring in L&amp;R Resources (2026L&amp;R)</t>
  </si>
  <si>
    <t>Align L&amp;R resources with power flow (2026L&amp;R)</t>
  </si>
  <si>
    <t>Place new units from L&amp;R that were not in power flow (2026L&amp;R)</t>
  </si>
  <si>
    <t>NERC GADS PC-gar</t>
  </si>
  <si>
    <t>EFORd</t>
  </si>
  <si>
    <t>LBNL</t>
  </si>
  <si>
    <t>Post 2036 ADS PCM V2</t>
  </si>
  <si>
    <t>Item</t>
  </si>
  <si>
    <t>Detail</t>
  </si>
  <si>
    <t>PCDS Decision</t>
  </si>
  <si>
    <t>List of things we need to accomplish</t>
  </si>
  <si>
    <t>Build year10, then year 20</t>
  </si>
  <si>
    <t>People</t>
  </si>
  <si>
    <t>ADS doenloads</t>
  </si>
  <si>
    <t>Survey</t>
  </si>
  <si>
    <t>Resource Modeling in PCM</t>
  </si>
  <si>
    <t xml:space="preserve">How to model resources: Keep all PF units, Keep only L&amp;R units? Which data from each(PF,L&amp;R,EIA), Pmax, location, comission/Retirement </t>
  </si>
  <si>
    <t xml:space="preserve">If not on list, exception process, RAC approval </t>
  </si>
  <si>
    <t>Year 20, in 2027</t>
  </si>
  <si>
    <t>confindeital request form</t>
  </si>
  <si>
    <t>PCDS decision/approval on placing units in L&amp;R, but not in PF. Approval of placment tool logic</t>
  </si>
  <si>
    <t>Internal sit down - what else do we need to accomplish, enhancements, documantation</t>
  </si>
  <si>
    <t xml:space="preserve">documentation, </t>
  </si>
  <si>
    <t>For focus group</t>
  </si>
  <si>
    <t>Review list of ADS Tasks</t>
  </si>
  <si>
    <t>Adding transmission projects</t>
  </si>
  <si>
    <t>Case by case basis</t>
  </si>
  <si>
    <t>Whos using this V3.1 ADS, is it too late.</t>
  </si>
  <si>
    <t>Create V1 case</t>
  </si>
  <si>
    <t>Yes</t>
  </si>
  <si>
    <t>Weather year</t>
  </si>
  <si>
    <t>2018 Bring up in future meetings</t>
  </si>
  <si>
    <t>Keeping in all PF units in PCM case</t>
  </si>
  <si>
    <t>ADS every year instead of V1, adjust PF schedule for earlier release of pf, Rename V1(Initital version)?</t>
  </si>
  <si>
    <t>Schedule survery</t>
  </si>
  <si>
    <t>LID - EIA Plant Code - EIA Unit Code -EIA Generator ID - Name….....EIA Generator ID or L&amp;R unit ID</t>
  </si>
  <si>
    <t>Enochs list of confidential request form</t>
  </si>
  <si>
    <t>ADS downloads</t>
  </si>
  <si>
    <t>Keep all pf units in PCM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</si>
</sst>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Palatino Linotype"/>
      <family val="2"/>
    </font>
    <font>
      <sz val="8"/>
      <name val="Palatino Linotype"/>
      <family val="2"/>
    </font>
    <font>
      <sz val="11"/>
      <color theme="1"/>
      <name val="Roboto"/>
    </font>
    <font>
      <b/>
      <sz val="11"/>
      <color theme="1"/>
      <name val="Roboto"/>
    </font>
    <font>
      <b/>
      <sz val="28"/>
      <color theme="0"/>
      <name val="Roboto"/>
    </font>
    <font>
      <sz val="28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3" borderId="0" xfId="0" applyFont="1" applyFill="1"/>
    <xf numFmtId="0" fontId="3" fillId="0" borderId="0" xfId="0" applyFont="1"/>
    <xf numFmtId="164" fontId="2" fillId="0" borderId="0" xfId="0" applyNumberFormat="1" applyFont="1"/>
    <xf numFmtId="0" fontId="4" fillId="2" borderId="0" xfId="0" applyFont="1" applyFill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left"/>
    </xf>
    <xf numFmtId="0" fontId="2" fillId="5" borderId="0" xfId="0" applyFont="1" applyFill="1"/>
    <xf numFmtId="1" fontId="2" fillId="5" borderId="0" xfId="0" applyNumberFormat="1" applyFont="1" applyFill="1"/>
    <xf numFmtId="0" fontId="3" fillId="5" borderId="0" xfId="0" applyFont="1" applyFill="1"/>
    <xf numFmtId="0" fontId="2" fillId="6" borderId="0" xfId="0" applyFont="1" applyFill="1"/>
    <xf numFmtId="0" fontId="3" fillId="6" borderId="0" xfId="0" applyFont="1" applyFill="1"/>
    <xf numFmtId="0" fontId="2" fillId="7" borderId="0" xfId="0" applyFont="1" applyFill="1"/>
    <xf numFmtId="1" fontId="2" fillId="7" borderId="0" xfId="0" applyNumberFormat="1" applyFont="1" applyFill="1"/>
    <xf numFmtId="0" fontId="3" fillId="7" borderId="0" xfId="0" applyFont="1" applyFill="1"/>
    <xf numFmtId="164" fontId="2" fillId="7" borderId="0" xfId="0" applyNumberFormat="1" applyFont="1" applyFill="1"/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86158222367361"/>
          <c:y val="4.00587544065805E-2"/>
          <c:w val="0.82092310765488263"/>
          <c:h val="0.9505405405405404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ysClr val="window" lastClr="FFFFFF"/>
            </a:solidFill>
            <a:ln>
              <a:noFill/>
            </a:ln>
            <a:effectLst/>
          </c:spPr>
          <c:invertIfNegative val="0"/>
          <c:cat>
            <c:strRef>
              <c:f>'2036_Tasks'!$K$4:$K$54</c:f>
              <c:strCache>
                <c:ptCount val="51"/>
                <c:pt idx="0">
                  <c:v>Import Transmission from 2036 HS1 PF</c:v>
                </c:pt>
                <c:pt idx="1">
                  <c:v>Review pumping loads</c:v>
                </c:pt>
                <c:pt idx="2">
                  <c:v>Energy Efficiency - CEC</c:v>
                </c:pt>
                <c:pt idx="3">
                  <c:v>Hydro Data - PNNL and Canada</c:v>
                </c:pt>
                <c:pt idx="4">
                  <c:v>Develop Load Shapes from (2025L&amp;R)</c:v>
                </c:pt>
                <c:pt idx="5">
                  <c:v>Compare 2025L&amp;R with 2024 L&amp;R resources</c:v>
                </c:pt>
                <c:pt idx="6">
                  <c:v>Align L&amp;R resources with power flow (2025L&amp;R)</c:v>
                </c:pt>
                <c:pt idx="7">
                  <c:v>Place new units from L&amp;R that were not in power flow (2025L&amp;R)</c:v>
                </c:pt>
                <c:pt idx="8">
                  <c:v>BTM</c:v>
                </c:pt>
                <c:pt idx="9">
                  <c:v>Hourly shapes</c:v>
                </c:pt>
                <c:pt idx="10">
                  <c:v>Pump Storage - Review charge time duration, rates, etc Review assumptions</c:v>
                </c:pt>
                <c:pt idx="11">
                  <c:v>Thermal Data</c:v>
                </c:pt>
                <c:pt idx="12">
                  <c:v>VOM</c:v>
                </c:pt>
                <c:pt idx="13">
                  <c:v>Path definitions/ratings - WECC Paths</c:v>
                </c:pt>
                <c:pt idx="14">
                  <c:v>Nomograms</c:v>
                </c:pt>
                <c:pt idx="15">
                  <c:v>Wheeling Rates (from utility tariffs)</c:v>
                </c:pt>
                <c:pt idx="16">
                  <c:v>Fuel Prices</c:v>
                </c:pt>
                <c:pt idx="17">
                  <c:v>Deflator/Inflator rates</c:v>
                </c:pt>
                <c:pt idx="18">
                  <c:v>CO2 Prices</c:v>
                </c:pt>
                <c:pt idx="19">
                  <c:v>Dispatch price for wind, solar, and hydro (Also called oportunity cost)</c:v>
                </c:pt>
                <c:pt idx="20">
                  <c:v>Draft runs of case</c:v>
                </c:pt>
                <c:pt idx="21">
                  <c:v>Phase Shifter Transformers - How to treat, and review</c:v>
                </c:pt>
                <c:pt idx="22">
                  <c:v>Load-Following and Regulation reserve calculations</c:v>
                </c:pt>
                <c:pt idx="23">
                  <c:v>Maintenance Schedule</c:v>
                </c:pt>
                <c:pt idx="24">
                  <c:v>ADS Case Review</c:v>
                </c:pt>
                <c:pt idx="25">
                  <c:v>Post 2036 ADS PCM V1</c:v>
                </c:pt>
                <c:pt idx="26">
                  <c:v>Hydro Data - PNNL and Canada</c:v>
                </c:pt>
                <c:pt idx="27">
                  <c:v>Develop Load Shapes from (2026L&amp;R)</c:v>
                </c:pt>
                <c:pt idx="28">
                  <c:v>Bring in L&amp;R Resources (2026L&amp;R)</c:v>
                </c:pt>
                <c:pt idx="29">
                  <c:v>Align L&amp;R resources with power flow (2026L&amp;R)</c:v>
                </c:pt>
                <c:pt idx="30">
                  <c:v>Place new units from L&amp;R that were not in power flow (2026L&amp;R)</c:v>
                </c:pt>
                <c:pt idx="31">
                  <c:v>BTM</c:v>
                </c:pt>
                <c:pt idx="32">
                  <c:v>Hourly shapes</c:v>
                </c:pt>
                <c:pt idx="33">
                  <c:v>Pump Storage - Review charge time duration, rates, etc</c:v>
                </c:pt>
                <c:pt idx="34">
                  <c:v>Thermal Data</c:v>
                </c:pt>
                <c:pt idx="35">
                  <c:v>VOM</c:v>
                </c:pt>
                <c:pt idx="36">
                  <c:v>Path definitions/ratings - WECC Paths</c:v>
                </c:pt>
                <c:pt idx="37">
                  <c:v>Nomograms</c:v>
                </c:pt>
                <c:pt idx="38">
                  <c:v>Fuel Prices</c:v>
                </c:pt>
                <c:pt idx="39">
                  <c:v>Deflator/Inflator rates</c:v>
                </c:pt>
                <c:pt idx="40">
                  <c:v>CO2 Prices</c:v>
                </c:pt>
                <c:pt idx="41">
                  <c:v>Dispatch price for wind, solar, and hydro (Also called oportunity cost)</c:v>
                </c:pt>
                <c:pt idx="42">
                  <c:v>Draft runs of case</c:v>
                </c:pt>
                <c:pt idx="43">
                  <c:v>EFORd</c:v>
                </c:pt>
                <c:pt idx="44">
                  <c:v>Load-Following and Regulation reserve calculations</c:v>
                </c:pt>
                <c:pt idx="45">
                  <c:v>Demand Response Shapes - Must have a full run</c:v>
                </c:pt>
                <c:pt idx="46">
                  <c:v>Phase Shifter Transformers - How to treat, and review</c:v>
                </c:pt>
                <c:pt idx="47">
                  <c:v>Maintenance Schedule</c:v>
                </c:pt>
                <c:pt idx="48">
                  <c:v>ADS Case Review</c:v>
                </c:pt>
                <c:pt idx="49">
                  <c:v>Create ADS PF</c:v>
                </c:pt>
                <c:pt idx="50">
                  <c:v>Post 2036 ADS PCM V2</c:v>
                </c:pt>
              </c:strCache>
            </c:strRef>
          </c:cat>
          <c:val>
            <c:numRef>
              <c:f>'2036_Tasks'!$D$4:$D$54</c:f>
              <c:numCache>
                <c:formatCode>[$-409]mmmm\ d\,\ yyyy;@</c:formatCode>
                <c:ptCount val="51"/>
                <c:pt idx="0">
                  <c:v>45901</c:v>
                </c:pt>
                <c:pt idx="1">
                  <c:v>45901</c:v>
                </c:pt>
                <c:pt idx="2">
                  <c:v>45901</c:v>
                </c:pt>
                <c:pt idx="3">
                  <c:v>45901</c:v>
                </c:pt>
                <c:pt idx="4">
                  <c:v>45901</c:v>
                </c:pt>
                <c:pt idx="5">
                  <c:v>45870</c:v>
                </c:pt>
                <c:pt idx="6">
                  <c:v>45901</c:v>
                </c:pt>
                <c:pt idx="7">
                  <c:v>45901</c:v>
                </c:pt>
                <c:pt idx="8">
                  <c:v>45931</c:v>
                </c:pt>
                <c:pt idx="9">
                  <c:v>45931</c:v>
                </c:pt>
                <c:pt idx="10">
                  <c:v>45931</c:v>
                </c:pt>
                <c:pt idx="11">
                  <c:v>45931</c:v>
                </c:pt>
                <c:pt idx="12">
                  <c:v>45962</c:v>
                </c:pt>
                <c:pt idx="13">
                  <c:v>46037</c:v>
                </c:pt>
                <c:pt idx="14">
                  <c:v>45962</c:v>
                </c:pt>
                <c:pt idx="15">
                  <c:v>45962</c:v>
                </c:pt>
                <c:pt idx="16">
                  <c:v>45962</c:v>
                </c:pt>
                <c:pt idx="17">
                  <c:v>45962</c:v>
                </c:pt>
                <c:pt idx="18">
                  <c:v>45962</c:v>
                </c:pt>
                <c:pt idx="19">
                  <c:v>45962</c:v>
                </c:pt>
                <c:pt idx="20">
                  <c:v>46023</c:v>
                </c:pt>
                <c:pt idx="21">
                  <c:v>46023</c:v>
                </c:pt>
                <c:pt idx="22">
                  <c:v>46023</c:v>
                </c:pt>
                <c:pt idx="23">
                  <c:v>46023</c:v>
                </c:pt>
                <c:pt idx="24">
                  <c:v>46054</c:v>
                </c:pt>
                <c:pt idx="25">
                  <c:v>46074</c:v>
                </c:pt>
                <c:pt idx="26">
                  <c:v>46082</c:v>
                </c:pt>
                <c:pt idx="27">
                  <c:v>46082</c:v>
                </c:pt>
                <c:pt idx="28">
                  <c:v>46082</c:v>
                </c:pt>
                <c:pt idx="29">
                  <c:v>46082</c:v>
                </c:pt>
                <c:pt idx="30">
                  <c:v>46082</c:v>
                </c:pt>
                <c:pt idx="31">
                  <c:v>46113</c:v>
                </c:pt>
                <c:pt idx="32">
                  <c:v>46113</c:v>
                </c:pt>
                <c:pt idx="33">
                  <c:v>46113</c:v>
                </c:pt>
                <c:pt idx="34">
                  <c:v>46113</c:v>
                </c:pt>
                <c:pt idx="35">
                  <c:v>46143</c:v>
                </c:pt>
                <c:pt idx="36">
                  <c:v>46143</c:v>
                </c:pt>
                <c:pt idx="37">
                  <c:v>46143</c:v>
                </c:pt>
                <c:pt idx="38">
                  <c:v>46143</c:v>
                </c:pt>
                <c:pt idx="39">
                  <c:v>46143</c:v>
                </c:pt>
                <c:pt idx="40">
                  <c:v>46143</c:v>
                </c:pt>
                <c:pt idx="41">
                  <c:v>46143</c:v>
                </c:pt>
                <c:pt idx="42">
                  <c:v>46174</c:v>
                </c:pt>
                <c:pt idx="43">
                  <c:v>46174</c:v>
                </c:pt>
                <c:pt idx="44">
                  <c:v>46174</c:v>
                </c:pt>
                <c:pt idx="45">
                  <c:v>46174</c:v>
                </c:pt>
                <c:pt idx="46">
                  <c:v>46174</c:v>
                </c:pt>
                <c:pt idx="47">
                  <c:v>46174</c:v>
                </c:pt>
                <c:pt idx="48">
                  <c:v>46174</c:v>
                </c:pt>
                <c:pt idx="49">
                  <c:v>46174</c:v>
                </c:pt>
                <c:pt idx="50">
                  <c:v>46196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4F0-9023-955F19AD863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'2036_Tasks'!$K$4:$K$54</c:f>
              <c:strCache>
                <c:ptCount val="51"/>
                <c:pt idx="0">
                  <c:v>Import Transmission from 2036 HS1 PF</c:v>
                </c:pt>
                <c:pt idx="1">
                  <c:v>Review pumping loads</c:v>
                </c:pt>
                <c:pt idx="2">
                  <c:v>Energy Efficiency - CEC</c:v>
                </c:pt>
                <c:pt idx="3">
                  <c:v>Hydro Data - PNNL and Canada</c:v>
                </c:pt>
                <c:pt idx="4">
                  <c:v>Develop Load Shapes from (2025L&amp;R)</c:v>
                </c:pt>
                <c:pt idx="5">
                  <c:v>Compare 2025L&amp;R with 2024 L&amp;R resources</c:v>
                </c:pt>
                <c:pt idx="6">
                  <c:v>Align L&amp;R resources with power flow (2025L&amp;R)</c:v>
                </c:pt>
                <c:pt idx="7">
                  <c:v>Place new units from L&amp;R that were not in power flow (2025L&amp;R)</c:v>
                </c:pt>
                <c:pt idx="8">
                  <c:v>BTM</c:v>
                </c:pt>
                <c:pt idx="9">
                  <c:v>Hourly shapes</c:v>
                </c:pt>
                <c:pt idx="10">
                  <c:v>Pump Storage - Review charge time duration, rates, etc Review assumptions</c:v>
                </c:pt>
                <c:pt idx="11">
                  <c:v>Thermal Data</c:v>
                </c:pt>
                <c:pt idx="12">
                  <c:v>VOM</c:v>
                </c:pt>
                <c:pt idx="13">
                  <c:v>Path definitions/ratings - WECC Paths</c:v>
                </c:pt>
                <c:pt idx="14">
                  <c:v>Nomograms</c:v>
                </c:pt>
                <c:pt idx="15">
                  <c:v>Wheeling Rates (from utility tariffs)</c:v>
                </c:pt>
                <c:pt idx="16">
                  <c:v>Fuel Prices</c:v>
                </c:pt>
                <c:pt idx="17">
                  <c:v>Deflator/Inflator rates</c:v>
                </c:pt>
                <c:pt idx="18">
                  <c:v>CO2 Prices</c:v>
                </c:pt>
                <c:pt idx="19">
                  <c:v>Dispatch price for wind, solar, and hydro (Also called oportunity cost)</c:v>
                </c:pt>
                <c:pt idx="20">
                  <c:v>Draft runs of case</c:v>
                </c:pt>
                <c:pt idx="21">
                  <c:v>Phase Shifter Transformers - How to treat, and review</c:v>
                </c:pt>
                <c:pt idx="22">
                  <c:v>Load-Following and Regulation reserve calculations</c:v>
                </c:pt>
                <c:pt idx="23">
                  <c:v>Maintenance Schedule</c:v>
                </c:pt>
                <c:pt idx="24">
                  <c:v>ADS Case Review</c:v>
                </c:pt>
                <c:pt idx="25">
                  <c:v>Post 2036 ADS PCM V1</c:v>
                </c:pt>
                <c:pt idx="26">
                  <c:v>Hydro Data - PNNL and Canada</c:v>
                </c:pt>
                <c:pt idx="27">
                  <c:v>Develop Load Shapes from (2026L&amp;R)</c:v>
                </c:pt>
                <c:pt idx="28">
                  <c:v>Bring in L&amp;R Resources (2026L&amp;R)</c:v>
                </c:pt>
                <c:pt idx="29">
                  <c:v>Align L&amp;R resources with power flow (2026L&amp;R)</c:v>
                </c:pt>
                <c:pt idx="30">
                  <c:v>Place new units from L&amp;R that were not in power flow (2026L&amp;R)</c:v>
                </c:pt>
                <c:pt idx="31">
                  <c:v>BTM</c:v>
                </c:pt>
                <c:pt idx="32">
                  <c:v>Hourly shapes</c:v>
                </c:pt>
                <c:pt idx="33">
                  <c:v>Pump Storage - Review charge time duration, rates, etc</c:v>
                </c:pt>
                <c:pt idx="34">
                  <c:v>Thermal Data</c:v>
                </c:pt>
                <c:pt idx="35">
                  <c:v>VOM</c:v>
                </c:pt>
                <c:pt idx="36">
                  <c:v>Path definitions/ratings - WECC Paths</c:v>
                </c:pt>
                <c:pt idx="37">
                  <c:v>Nomograms</c:v>
                </c:pt>
                <c:pt idx="38">
                  <c:v>Fuel Prices</c:v>
                </c:pt>
                <c:pt idx="39">
                  <c:v>Deflator/Inflator rates</c:v>
                </c:pt>
                <c:pt idx="40">
                  <c:v>CO2 Prices</c:v>
                </c:pt>
                <c:pt idx="41">
                  <c:v>Dispatch price for wind, solar, and hydro (Also called oportunity cost)</c:v>
                </c:pt>
                <c:pt idx="42">
                  <c:v>Draft runs of case</c:v>
                </c:pt>
                <c:pt idx="43">
                  <c:v>EFORd</c:v>
                </c:pt>
                <c:pt idx="44">
                  <c:v>Load-Following and Regulation reserve calculations</c:v>
                </c:pt>
                <c:pt idx="45">
                  <c:v>Demand Response Shapes - Must have a full run</c:v>
                </c:pt>
                <c:pt idx="46">
                  <c:v>Phase Shifter Transformers - How to treat, and review</c:v>
                </c:pt>
                <c:pt idx="47">
                  <c:v>Maintenance Schedule</c:v>
                </c:pt>
                <c:pt idx="48">
                  <c:v>ADS Case Review</c:v>
                </c:pt>
                <c:pt idx="49">
                  <c:v>Create ADS PF</c:v>
                </c:pt>
                <c:pt idx="50">
                  <c:v>Post 2036 ADS PCM V2</c:v>
                </c:pt>
              </c:strCache>
            </c:strRef>
          </c:cat>
          <c:val>
            <c:numRef>
              <c:f>'2036_Tasks'!$F$4:$F$54</c:f>
            </c:numRef>
          </c:val>
          <c:extLst>
            <c:ext xmlns:c16="http://schemas.microsoft.com/office/drawing/2014/chart" uri="{C3380CC4-5D6E-409C-BE32-E72D297353CC}">
              <c16:uniqueId val="{00000001-3582-44F0-9023-955F19AD8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0980719"/>
        <c:axId val="1880980303"/>
      </c:barChart>
      <c:catAx>
        <c:axId val="188098071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980303"/>
        <c:crosses val="autoZero"/>
        <c:auto val="1"/>
        <c:lblAlgn val="ctr"/>
        <c:lblOffset val="100"/>
        <c:noMultiLvlLbl val="0"/>
      </c:catAx>
      <c:valAx>
        <c:axId val="1880980303"/>
        <c:scaling>
          <c:orientation val="minMax"/>
          <c:min val="4590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980719"/>
        <c:crosses val="autoZero"/>
        <c:crossBetween val="between"/>
        <c:majorUnit val="14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40</xdr:col>
      <xdr:colOff>639905</xdr:colOff>
      <xdr:row>57</xdr:row>
      <xdr:rowOff>145676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8E7E5B-0EF3-4ADB-810C-BF3BE96FF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ECC Refresh 2025">
  <a:themeElements>
    <a:clrScheme name="WECC Brand">
      <a:dk1>
        <a:sysClr val="windowText" lastClr="000000"/>
      </a:dk1>
      <a:lt1>
        <a:sysClr val="window" lastClr="FFFFFF"/>
      </a:lt1>
      <a:dk2>
        <a:srgbClr val="04286D"/>
      </a:dk2>
      <a:lt2>
        <a:srgbClr val="D9D9D9"/>
      </a:lt2>
      <a:accent1>
        <a:srgbClr val="04286D"/>
      </a:accent1>
      <a:accent2>
        <a:srgbClr val="FFC547"/>
      </a:accent2>
      <a:accent3>
        <a:srgbClr val="85AFFF"/>
      </a:accent3>
      <a:accent4>
        <a:srgbClr val="4DD16E"/>
      </a:accent4>
      <a:accent5>
        <a:srgbClr val="9A6D32"/>
      </a:accent5>
      <a:accent6>
        <a:srgbClr val="B84000"/>
      </a:accent6>
      <a:hlink>
        <a:srgbClr val="3377FF"/>
      </a:hlink>
      <a:folHlink>
        <a:srgbClr val="7D7D7D"/>
      </a:folHlink>
    </a:clrScheme>
    <a:fontScheme name="WECC Refresh 2025">
      <a:majorFont>
        <a:latin typeface="Roboto"/>
        <a:ea typeface=""/>
        <a:cs typeface="Roboto"/>
      </a:majorFont>
      <a:minorFont>
        <a:latin typeface="Roboto"/>
        <a:ea typeface=""/>
        <a:cs typeface="Robot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582E6-FEDF-4D0D-921E-6EFF61A6E98A}">
  <dimension ref="A1:P54"/>
  <sheetViews>
    <sheetView tabSelected="1" workbookViewId="0">
      <selection activeCell="I17" sqref="I17"/>
    </sheetView>
  </sheetViews>
  <sheetFormatPr defaultColWidth="9" defaultRowHeight="14.4" x14ac:dyDescent="0.3"/>
  <cols>
    <col min="1" max="1" width="18.21875" style="4" bestFit="1" customWidth="1"/>
    <col min="2" max="2" width="15" style="1" customWidth="1"/>
    <col min="3" max="3" width="11.44140625" style="1" customWidth="1"/>
    <col min="4" max="4" width="18.21875" style="18" bestFit="1" customWidth="1"/>
    <col min="5" max="5" width="18.21875" style="18" hidden="1" customWidth="1"/>
    <col min="6" max="6" width="19" style="19" hidden="1" customWidth="1"/>
    <col min="7" max="7" width="24.33203125" style="19" bestFit="1" customWidth="1"/>
    <col min="8" max="8" width="9.21875" style="14" bestFit="1" customWidth="1"/>
    <col min="9" max="9" width="8.6640625" style="14" bestFit="1" customWidth="1"/>
    <col min="10" max="10" width="17.6640625" style="1" customWidth="1"/>
    <col min="11" max="11" width="63.33203125" style="16" bestFit="1" customWidth="1"/>
    <col min="12" max="12" width="51.44140625" style="1" bestFit="1" customWidth="1"/>
    <col min="13" max="13" width="29.33203125" style="1" bestFit="1" customWidth="1"/>
    <col min="14" max="14" width="25.109375" style="1" bestFit="1" customWidth="1"/>
    <col min="15" max="15" width="16.44140625" style="1" bestFit="1" customWidth="1"/>
    <col min="16" max="16" width="7.6640625" style="1" bestFit="1" customWidth="1"/>
    <col min="17" max="16384" width="9" style="1"/>
  </cols>
  <sheetData>
    <row r="1" spans="1:16" x14ac:dyDescent="0.3">
      <c r="A1" s="1"/>
      <c r="D1" s="18" t="s">
        <v>57</v>
      </c>
      <c r="G1" s="18" t="s">
        <v>57</v>
      </c>
      <c r="H1" s="13"/>
      <c r="I1" s="13"/>
    </row>
    <row r="2" spans="1:16" x14ac:dyDescent="0.3">
      <c r="A2" s="1"/>
      <c r="D2" s="19">
        <f>D4</f>
        <v>45901</v>
      </c>
      <c r="E2" s="19">
        <f>E4</f>
        <v>45908</v>
      </c>
    </row>
    <row r="3" spans="1:16" s="3" customFormat="1" x14ac:dyDescent="0.3">
      <c r="A3" s="3" t="s">
        <v>58</v>
      </c>
      <c r="B3" s="3" t="s">
        <v>59</v>
      </c>
      <c r="C3" s="3" t="s">
        <v>17</v>
      </c>
      <c r="D3" s="20" t="s">
        <v>60</v>
      </c>
      <c r="E3" s="20" t="s">
        <v>61</v>
      </c>
      <c r="F3" s="20" t="s">
        <v>62</v>
      </c>
      <c r="G3" s="20" t="s">
        <v>63</v>
      </c>
      <c r="H3" s="15" t="s">
        <v>16</v>
      </c>
      <c r="I3" s="15" t="s">
        <v>15</v>
      </c>
      <c r="J3" s="3" t="s">
        <v>64</v>
      </c>
      <c r="K3" s="17" t="s">
        <v>18</v>
      </c>
      <c r="L3" s="3" t="s">
        <v>18</v>
      </c>
      <c r="M3" s="3" t="s">
        <v>18</v>
      </c>
      <c r="N3" s="3" t="s">
        <v>18</v>
      </c>
      <c r="O3" s="3" t="s">
        <v>18</v>
      </c>
      <c r="P3" s="3" t="s">
        <v>18</v>
      </c>
    </row>
    <row r="4" spans="1:16" x14ac:dyDescent="0.3">
      <c r="A4" s="4">
        <v>45901</v>
      </c>
      <c r="C4" s="1">
        <v>1</v>
      </c>
      <c r="D4" s="21">
        <f>DATE(2025,9,1)</f>
        <v>45901</v>
      </c>
      <c r="E4" s="21">
        <f>D4+(G4*7)</f>
        <v>45908</v>
      </c>
      <c r="F4" s="19">
        <f>IFERROR(_xlfn.DAYS(E4,D4),)</f>
        <v>7</v>
      </c>
      <c r="G4" s="19">
        <v>1</v>
      </c>
      <c r="J4" s="1" t="s">
        <v>65</v>
      </c>
      <c r="K4" s="16" t="s">
        <v>19</v>
      </c>
    </row>
    <row r="5" spans="1:16" x14ac:dyDescent="0.3">
      <c r="A5" s="4" t="s">
        <v>66</v>
      </c>
      <c r="C5" s="1">
        <v>2</v>
      </c>
      <c r="D5" s="21">
        <f t="shared" ref="D5:D11" si="0">DATE(2025,9,1)</f>
        <v>45901</v>
      </c>
      <c r="E5" s="21">
        <f t="shared" ref="E5:E54" si="1">D5+(G5*7)</f>
        <v>45915</v>
      </c>
      <c r="F5" s="19">
        <f t="shared" ref="F5:F54" si="2">IFERROR(_xlfn.DAYS(E5,D5),)</f>
        <v>14</v>
      </c>
      <c r="G5" s="19">
        <v>2</v>
      </c>
      <c r="J5" s="1" t="s">
        <v>65</v>
      </c>
      <c r="K5" s="16" t="s">
        <v>20</v>
      </c>
    </row>
    <row r="6" spans="1:16" x14ac:dyDescent="0.3">
      <c r="A6" s="4" t="s">
        <v>66</v>
      </c>
      <c r="B6" s="1" t="s">
        <v>67</v>
      </c>
      <c r="C6" s="1">
        <v>3</v>
      </c>
      <c r="D6" s="21">
        <f t="shared" si="0"/>
        <v>45901</v>
      </c>
      <c r="E6" s="21">
        <f t="shared" si="1"/>
        <v>45929</v>
      </c>
      <c r="F6" s="19">
        <f t="shared" si="2"/>
        <v>28</v>
      </c>
      <c r="G6" s="19">
        <v>4</v>
      </c>
      <c r="J6" s="1" t="s">
        <v>65</v>
      </c>
      <c r="K6" s="16" t="s">
        <v>24</v>
      </c>
      <c r="L6" s="1" t="s">
        <v>25</v>
      </c>
      <c r="M6" s="1" t="s">
        <v>26</v>
      </c>
    </row>
    <row r="7" spans="1:16" x14ac:dyDescent="0.3">
      <c r="A7" s="4" t="s">
        <v>66</v>
      </c>
      <c r="B7" s="1" t="s">
        <v>13</v>
      </c>
      <c r="C7" s="1">
        <v>4</v>
      </c>
      <c r="D7" s="21">
        <f t="shared" si="0"/>
        <v>45901</v>
      </c>
      <c r="E7" s="21">
        <f t="shared" si="1"/>
        <v>45929</v>
      </c>
      <c r="F7" s="19">
        <f t="shared" si="2"/>
        <v>28</v>
      </c>
      <c r="G7" s="19">
        <v>4</v>
      </c>
      <c r="J7" s="1" t="s">
        <v>0</v>
      </c>
      <c r="K7" s="16" t="s">
        <v>21</v>
      </c>
      <c r="L7" s="1" t="s">
        <v>22</v>
      </c>
      <c r="M7" s="1" t="s">
        <v>23</v>
      </c>
    </row>
    <row r="8" spans="1:16" x14ac:dyDescent="0.3">
      <c r="A8" s="4">
        <v>45901</v>
      </c>
      <c r="B8" s="1" t="s">
        <v>68</v>
      </c>
      <c r="C8" s="1">
        <v>5</v>
      </c>
      <c r="D8" s="21">
        <f t="shared" si="0"/>
        <v>45901</v>
      </c>
      <c r="E8" s="21">
        <f t="shared" si="1"/>
        <v>45929</v>
      </c>
      <c r="F8" s="19">
        <f t="shared" si="2"/>
        <v>28</v>
      </c>
      <c r="G8" s="19">
        <v>4</v>
      </c>
      <c r="J8" s="1" t="s">
        <v>0</v>
      </c>
      <c r="K8" s="16" t="s">
        <v>69</v>
      </c>
    </row>
    <row r="9" spans="1:16" x14ac:dyDescent="0.3">
      <c r="A9" s="4">
        <v>45870</v>
      </c>
      <c r="B9" s="1" t="s">
        <v>68</v>
      </c>
      <c r="C9" s="1">
        <v>6</v>
      </c>
      <c r="D9" s="21">
        <f>DATE(2025,8,1)</f>
        <v>45870</v>
      </c>
      <c r="E9" s="21">
        <f>D9+(G9*7)</f>
        <v>45926</v>
      </c>
      <c r="F9" s="19">
        <f t="shared" si="2"/>
        <v>56</v>
      </c>
      <c r="G9" s="19">
        <v>8</v>
      </c>
      <c r="J9" s="1" t="s">
        <v>0</v>
      </c>
      <c r="K9" s="16" t="s">
        <v>70</v>
      </c>
    </row>
    <row r="10" spans="1:16" x14ac:dyDescent="0.3">
      <c r="A10" s="4">
        <v>45901</v>
      </c>
      <c r="C10" s="1">
        <v>7</v>
      </c>
      <c r="D10" s="21">
        <f t="shared" si="0"/>
        <v>45901</v>
      </c>
      <c r="E10" s="21">
        <f t="shared" si="1"/>
        <v>45957</v>
      </c>
      <c r="F10" s="19">
        <f t="shared" si="2"/>
        <v>56</v>
      </c>
      <c r="G10" s="19">
        <v>8</v>
      </c>
      <c r="J10" s="1" t="s">
        <v>0</v>
      </c>
      <c r="K10" s="16" t="s">
        <v>71</v>
      </c>
    </row>
    <row r="11" spans="1:16" x14ac:dyDescent="0.3">
      <c r="A11" s="4">
        <v>45901</v>
      </c>
      <c r="C11" s="1">
        <v>8</v>
      </c>
      <c r="D11" s="21">
        <f t="shared" si="0"/>
        <v>45901</v>
      </c>
      <c r="E11" s="21">
        <f t="shared" si="1"/>
        <v>45957</v>
      </c>
      <c r="F11" s="19">
        <f t="shared" si="2"/>
        <v>56</v>
      </c>
      <c r="G11" s="19">
        <v>8</v>
      </c>
      <c r="J11" s="1" t="s">
        <v>0</v>
      </c>
      <c r="K11" s="16" t="s">
        <v>72</v>
      </c>
      <c r="L11" s="1" t="s">
        <v>27</v>
      </c>
      <c r="M11" s="1" t="s">
        <v>28</v>
      </c>
    </row>
    <row r="12" spans="1:16" x14ac:dyDescent="0.3">
      <c r="A12" s="4">
        <v>45901</v>
      </c>
      <c r="B12" s="1" t="s">
        <v>73</v>
      </c>
      <c r="C12" s="1">
        <v>9</v>
      </c>
      <c r="D12" s="21">
        <f>DATE(2025,10,1)</f>
        <v>45931</v>
      </c>
      <c r="E12" s="21">
        <f t="shared" si="1"/>
        <v>45959</v>
      </c>
      <c r="F12" s="19">
        <f t="shared" si="2"/>
        <v>28</v>
      </c>
      <c r="G12" s="19">
        <v>4</v>
      </c>
      <c r="J12" s="1" t="s">
        <v>0</v>
      </c>
      <c r="K12" s="16" t="s">
        <v>29</v>
      </c>
      <c r="L12" s="1" t="s">
        <v>30</v>
      </c>
      <c r="M12" s="1" t="s">
        <v>31</v>
      </c>
      <c r="N12" s="1" t="s">
        <v>32</v>
      </c>
    </row>
    <row r="13" spans="1:16" x14ac:dyDescent="0.3">
      <c r="A13" s="4">
        <v>45901</v>
      </c>
      <c r="C13" s="1">
        <v>10</v>
      </c>
      <c r="D13" s="21">
        <f t="shared" ref="D13:D14" si="3">DATE(2025,10,1)</f>
        <v>45931</v>
      </c>
      <c r="E13" s="21">
        <f t="shared" si="1"/>
        <v>45945</v>
      </c>
      <c r="F13" s="19">
        <f t="shared" si="2"/>
        <v>14</v>
      </c>
      <c r="G13" s="19">
        <v>2</v>
      </c>
      <c r="J13" s="1" t="s">
        <v>0</v>
      </c>
      <c r="K13" s="16" t="s">
        <v>33</v>
      </c>
      <c r="L13" s="1" t="s">
        <v>34</v>
      </c>
      <c r="M13" s="1" t="s">
        <v>35</v>
      </c>
      <c r="N13" s="1" t="s">
        <v>36</v>
      </c>
    </row>
    <row r="14" spans="1:16" x14ac:dyDescent="0.3">
      <c r="A14" s="4">
        <v>45901</v>
      </c>
      <c r="B14" s="1" t="s">
        <v>74</v>
      </c>
      <c r="C14" s="1">
        <v>11</v>
      </c>
      <c r="D14" s="21">
        <f t="shared" si="3"/>
        <v>45931</v>
      </c>
      <c r="E14" s="21">
        <f t="shared" si="1"/>
        <v>45945</v>
      </c>
      <c r="F14" s="19">
        <f t="shared" si="2"/>
        <v>14</v>
      </c>
      <c r="G14" s="19">
        <v>2</v>
      </c>
      <c r="J14" s="1" t="s">
        <v>0</v>
      </c>
      <c r="K14" s="16" t="s">
        <v>75</v>
      </c>
    </row>
    <row r="15" spans="1:16" x14ac:dyDescent="0.3">
      <c r="A15" s="4">
        <v>45901</v>
      </c>
      <c r="B15" s="1" t="s">
        <v>76</v>
      </c>
      <c r="C15" s="1">
        <v>12</v>
      </c>
      <c r="D15" s="21">
        <f>DATE(2025,10,1)</f>
        <v>45931</v>
      </c>
      <c r="E15" s="21">
        <f t="shared" si="1"/>
        <v>45959</v>
      </c>
      <c r="F15" s="19">
        <f t="shared" si="2"/>
        <v>28</v>
      </c>
      <c r="G15" s="19">
        <v>4</v>
      </c>
      <c r="J15" s="1" t="s">
        <v>0</v>
      </c>
      <c r="K15" s="16" t="s">
        <v>38</v>
      </c>
      <c r="L15" s="1" t="s">
        <v>39</v>
      </c>
      <c r="M15" s="1" t="s">
        <v>40</v>
      </c>
      <c r="N15" s="1" t="s">
        <v>41</v>
      </c>
      <c r="O15" s="1" t="s">
        <v>42</v>
      </c>
      <c r="P15" s="1" t="s">
        <v>2</v>
      </c>
    </row>
    <row r="16" spans="1:16" x14ac:dyDescent="0.3">
      <c r="A16" s="4">
        <v>45901</v>
      </c>
      <c r="B16" s="1" t="s">
        <v>77</v>
      </c>
      <c r="C16" s="1">
        <v>13</v>
      </c>
      <c r="D16" s="21">
        <f>DATE(2025,11,1)</f>
        <v>45962</v>
      </c>
      <c r="E16" s="21">
        <f t="shared" si="1"/>
        <v>45976</v>
      </c>
      <c r="F16" s="19">
        <f t="shared" si="2"/>
        <v>14</v>
      </c>
      <c r="G16" s="19">
        <v>2</v>
      </c>
      <c r="J16" s="1" t="s">
        <v>0</v>
      </c>
      <c r="K16" s="16" t="s">
        <v>43</v>
      </c>
    </row>
    <row r="17" spans="1:15" x14ac:dyDescent="0.3">
      <c r="A17" s="4">
        <v>46037</v>
      </c>
      <c r="B17" s="1" t="s">
        <v>78</v>
      </c>
      <c r="C17" s="1">
        <v>14</v>
      </c>
      <c r="D17" s="21">
        <f>DATE(2026,1,15)</f>
        <v>46037</v>
      </c>
      <c r="E17" s="21">
        <f t="shared" si="1"/>
        <v>46065</v>
      </c>
      <c r="F17" s="19">
        <f t="shared" si="2"/>
        <v>28</v>
      </c>
      <c r="G17" s="19">
        <v>4</v>
      </c>
      <c r="J17" s="1" t="s">
        <v>0</v>
      </c>
      <c r="K17" s="16" t="s">
        <v>3</v>
      </c>
      <c r="L17" s="1" t="s">
        <v>44</v>
      </c>
    </row>
    <row r="18" spans="1:15" x14ac:dyDescent="0.3">
      <c r="A18" s="4" t="s">
        <v>66</v>
      </c>
      <c r="B18" s="1" t="s">
        <v>79</v>
      </c>
      <c r="C18" s="1">
        <v>15</v>
      </c>
      <c r="D18" s="21">
        <f t="shared" ref="D18:D23" si="4">DATE(2025,11,1)</f>
        <v>45962</v>
      </c>
      <c r="E18" s="21">
        <f t="shared" si="1"/>
        <v>45990</v>
      </c>
      <c r="F18" s="19">
        <f t="shared" si="2"/>
        <v>28</v>
      </c>
      <c r="G18" s="19">
        <v>4</v>
      </c>
      <c r="J18" s="1" t="s">
        <v>0</v>
      </c>
      <c r="K18" s="16" t="s">
        <v>45</v>
      </c>
      <c r="L18" s="1" t="s">
        <v>4</v>
      </c>
    </row>
    <row r="19" spans="1:15" x14ac:dyDescent="0.3">
      <c r="A19" s="4" t="s">
        <v>66</v>
      </c>
      <c r="B19" s="1" t="s">
        <v>80</v>
      </c>
      <c r="C19" s="1">
        <v>16</v>
      </c>
      <c r="D19" s="21">
        <f t="shared" si="4"/>
        <v>45962</v>
      </c>
      <c r="E19" s="21">
        <f t="shared" si="1"/>
        <v>45990</v>
      </c>
      <c r="F19" s="19">
        <f t="shared" si="2"/>
        <v>28</v>
      </c>
      <c r="G19" s="19">
        <v>4</v>
      </c>
      <c r="J19" s="1" t="s">
        <v>65</v>
      </c>
      <c r="K19" s="16" t="s">
        <v>5</v>
      </c>
    </row>
    <row r="20" spans="1:15" x14ac:dyDescent="0.3">
      <c r="A20" s="4" t="s">
        <v>66</v>
      </c>
      <c r="B20" s="1" t="s">
        <v>81</v>
      </c>
      <c r="C20" s="1">
        <v>17</v>
      </c>
      <c r="D20" s="21">
        <f t="shared" si="4"/>
        <v>45962</v>
      </c>
      <c r="E20" s="21">
        <f t="shared" si="1"/>
        <v>45976</v>
      </c>
      <c r="F20" s="19">
        <f t="shared" si="2"/>
        <v>14</v>
      </c>
      <c r="G20" s="19">
        <v>2</v>
      </c>
      <c r="J20" s="1" t="s">
        <v>0</v>
      </c>
      <c r="K20" s="16" t="s">
        <v>46</v>
      </c>
      <c r="L20" s="1" t="s">
        <v>47</v>
      </c>
      <c r="M20" s="1" t="s">
        <v>48</v>
      </c>
      <c r="N20" s="1" t="s">
        <v>49</v>
      </c>
      <c r="O20" s="1" t="s">
        <v>50</v>
      </c>
    </row>
    <row r="21" spans="1:15" x14ac:dyDescent="0.3">
      <c r="A21" s="4" t="s">
        <v>66</v>
      </c>
      <c r="B21" s="1" t="s">
        <v>82</v>
      </c>
      <c r="C21" s="1">
        <v>18</v>
      </c>
      <c r="D21" s="21">
        <f t="shared" si="4"/>
        <v>45962</v>
      </c>
      <c r="E21" s="21">
        <f t="shared" si="1"/>
        <v>45976</v>
      </c>
      <c r="F21" s="19">
        <f t="shared" si="2"/>
        <v>14</v>
      </c>
      <c r="G21" s="19">
        <v>2</v>
      </c>
      <c r="J21" s="1" t="s">
        <v>0</v>
      </c>
      <c r="K21" s="16" t="s">
        <v>7</v>
      </c>
      <c r="L21" s="1" t="s">
        <v>51</v>
      </c>
    </row>
    <row r="22" spans="1:15" x14ac:dyDescent="0.3">
      <c r="A22" s="4" t="s">
        <v>66</v>
      </c>
      <c r="B22" s="1" t="s">
        <v>81</v>
      </c>
      <c r="C22" s="1">
        <v>19</v>
      </c>
      <c r="D22" s="21">
        <f t="shared" si="4"/>
        <v>45962</v>
      </c>
      <c r="E22" s="21">
        <f t="shared" si="1"/>
        <v>45976</v>
      </c>
      <c r="F22" s="19">
        <f t="shared" si="2"/>
        <v>14</v>
      </c>
      <c r="G22" s="19">
        <v>2</v>
      </c>
      <c r="J22" s="1" t="s">
        <v>0</v>
      </c>
      <c r="K22" s="16" t="s">
        <v>52</v>
      </c>
      <c r="L22" s="1" t="s">
        <v>8</v>
      </c>
      <c r="M22" s="1" t="s">
        <v>9</v>
      </c>
      <c r="N22" s="1" t="s">
        <v>10</v>
      </c>
    </row>
    <row r="23" spans="1:15" x14ac:dyDescent="0.3">
      <c r="A23" s="4" t="s">
        <v>66</v>
      </c>
      <c r="B23" s="1" t="s">
        <v>77</v>
      </c>
      <c r="C23" s="1">
        <v>20</v>
      </c>
      <c r="D23" s="21">
        <f t="shared" si="4"/>
        <v>45962</v>
      </c>
      <c r="E23" s="21">
        <f t="shared" si="1"/>
        <v>45976</v>
      </c>
      <c r="F23" s="19">
        <f t="shared" si="2"/>
        <v>14</v>
      </c>
      <c r="G23" s="19">
        <v>2</v>
      </c>
      <c r="J23" s="1" t="s">
        <v>0</v>
      </c>
      <c r="K23" s="16" t="s">
        <v>11</v>
      </c>
    </row>
    <row r="24" spans="1:15" x14ac:dyDescent="0.3">
      <c r="C24" s="1">
        <v>21</v>
      </c>
      <c r="D24" s="21">
        <f>DATE(2026,1,1)</f>
        <v>46023</v>
      </c>
      <c r="E24" s="21">
        <f t="shared" si="1"/>
        <v>46051</v>
      </c>
      <c r="F24" s="19">
        <f t="shared" si="2"/>
        <v>28</v>
      </c>
      <c r="G24" s="19">
        <v>4</v>
      </c>
      <c r="J24" s="1" t="s">
        <v>0</v>
      </c>
      <c r="K24" s="16" t="s">
        <v>53</v>
      </c>
    </row>
    <row r="25" spans="1:15" x14ac:dyDescent="0.3">
      <c r="A25" s="4" t="s">
        <v>66</v>
      </c>
      <c r="C25" s="1">
        <v>22</v>
      </c>
      <c r="D25" s="21">
        <f t="shared" ref="D25:D27" si="5">DATE(2026,1,1)</f>
        <v>46023</v>
      </c>
      <c r="E25" s="21">
        <f t="shared" si="1"/>
        <v>46037</v>
      </c>
      <c r="F25" s="19">
        <f t="shared" si="2"/>
        <v>14</v>
      </c>
      <c r="G25" s="19">
        <v>2</v>
      </c>
      <c r="J25" s="1" t="s">
        <v>0</v>
      </c>
      <c r="K25" s="16" t="s">
        <v>1</v>
      </c>
    </row>
    <row r="26" spans="1:15" x14ac:dyDescent="0.3">
      <c r="A26" s="4" t="s">
        <v>66</v>
      </c>
      <c r="C26" s="1">
        <v>23</v>
      </c>
      <c r="D26" s="21">
        <f t="shared" si="5"/>
        <v>46023</v>
      </c>
      <c r="E26" s="21">
        <f t="shared" si="1"/>
        <v>46037</v>
      </c>
      <c r="F26" s="19">
        <f t="shared" si="2"/>
        <v>14</v>
      </c>
      <c r="G26" s="19">
        <v>2</v>
      </c>
      <c r="J26" s="1" t="s">
        <v>0</v>
      </c>
      <c r="K26" s="16" t="s">
        <v>12</v>
      </c>
    </row>
    <row r="27" spans="1:15" x14ac:dyDescent="0.3">
      <c r="A27" s="4" t="s">
        <v>66</v>
      </c>
      <c r="C27" s="1">
        <v>24</v>
      </c>
      <c r="D27" s="21">
        <f t="shared" si="5"/>
        <v>46023</v>
      </c>
      <c r="E27" s="21">
        <f t="shared" si="1"/>
        <v>46037</v>
      </c>
      <c r="F27" s="19">
        <f t="shared" si="2"/>
        <v>14</v>
      </c>
      <c r="G27" s="19">
        <v>2</v>
      </c>
      <c r="J27" s="1" t="s">
        <v>0</v>
      </c>
      <c r="K27" s="16" t="s">
        <v>14</v>
      </c>
    </row>
    <row r="28" spans="1:15" x14ac:dyDescent="0.3">
      <c r="C28" s="1">
        <v>25</v>
      </c>
      <c r="D28" s="21">
        <f>DATE(2026,2,1)</f>
        <v>46054</v>
      </c>
      <c r="E28" s="21">
        <f t="shared" si="1"/>
        <v>46082</v>
      </c>
      <c r="F28" s="19">
        <f t="shared" si="2"/>
        <v>28</v>
      </c>
      <c r="G28" s="19">
        <v>4</v>
      </c>
      <c r="J28" s="1" t="s">
        <v>0</v>
      </c>
      <c r="K28" s="16" t="s">
        <v>55</v>
      </c>
    </row>
    <row r="29" spans="1:15" x14ac:dyDescent="0.3">
      <c r="C29" s="1">
        <v>26</v>
      </c>
      <c r="D29" s="21">
        <f>DATE(2026,2,21)</f>
        <v>46074</v>
      </c>
      <c r="E29" s="21">
        <f t="shared" si="1"/>
        <v>46081</v>
      </c>
      <c r="F29" s="19">
        <f t="shared" si="2"/>
        <v>7</v>
      </c>
      <c r="G29" s="19">
        <v>1</v>
      </c>
      <c r="J29" s="1" t="s">
        <v>0</v>
      </c>
      <c r="K29" s="17" t="s">
        <v>83</v>
      </c>
    </row>
    <row r="30" spans="1:15" x14ac:dyDescent="0.3">
      <c r="A30" s="4">
        <v>46082</v>
      </c>
      <c r="B30" s="1" t="s">
        <v>13</v>
      </c>
      <c r="C30" s="1">
        <v>27</v>
      </c>
      <c r="D30" s="21">
        <f>DATE(2026,3,1)</f>
        <v>46082</v>
      </c>
      <c r="E30" s="21">
        <f t="shared" si="1"/>
        <v>46110</v>
      </c>
      <c r="F30" s="19">
        <f t="shared" si="2"/>
        <v>28</v>
      </c>
      <c r="G30" s="19">
        <v>4</v>
      </c>
      <c r="J30" s="1" t="s">
        <v>6</v>
      </c>
      <c r="K30" s="16" t="s">
        <v>21</v>
      </c>
      <c r="L30" s="1" t="s">
        <v>22</v>
      </c>
      <c r="M30" s="1" t="s">
        <v>23</v>
      </c>
    </row>
    <row r="31" spans="1:15" x14ac:dyDescent="0.3">
      <c r="A31" s="4">
        <v>46082</v>
      </c>
      <c r="B31" s="1" t="s">
        <v>68</v>
      </c>
      <c r="C31" s="1">
        <v>28</v>
      </c>
      <c r="D31" s="21">
        <f t="shared" ref="D31:D34" si="6">DATE(2026,3,1)</f>
        <v>46082</v>
      </c>
      <c r="E31" s="21">
        <f t="shared" si="1"/>
        <v>46110</v>
      </c>
      <c r="F31" s="19">
        <f t="shared" si="2"/>
        <v>28</v>
      </c>
      <c r="G31" s="19">
        <v>4</v>
      </c>
      <c r="J31" s="1" t="s">
        <v>6</v>
      </c>
      <c r="K31" s="16" t="s">
        <v>84</v>
      </c>
    </row>
    <row r="32" spans="1:15" x14ac:dyDescent="0.3">
      <c r="A32" s="4">
        <v>46082</v>
      </c>
      <c r="B32" s="1" t="s">
        <v>68</v>
      </c>
      <c r="C32" s="1">
        <v>29</v>
      </c>
      <c r="D32" s="21">
        <f t="shared" si="6"/>
        <v>46082</v>
      </c>
      <c r="E32" s="21">
        <f t="shared" si="1"/>
        <v>46138</v>
      </c>
      <c r="F32" s="19">
        <f t="shared" si="2"/>
        <v>56</v>
      </c>
      <c r="G32" s="19">
        <v>8</v>
      </c>
      <c r="J32" s="1" t="s">
        <v>6</v>
      </c>
      <c r="K32" s="16" t="s">
        <v>85</v>
      </c>
    </row>
    <row r="33" spans="1:16" x14ac:dyDescent="0.3">
      <c r="A33" s="4">
        <v>46082</v>
      </c>
      <c r="C33" s="1">
        <v>30</v>
      </c>
      <c r="D33" s="21">
        <f t="shared" si="6"/>
        <v>46082</v>
      </c>
      <c r="E33" s="21">
        <f t="shared" si="1"/>
        <v>46138</v>
      </c>
      <c r="F33" s="19">
        <f t="shared" si="2"/>
        <v>56</v>
      </c>
      <c r="G33" s="19">
        <v>8</v>
      </c>
      <c r="J33" s="1" t="s">
        <v>6</v>
      </c>
      <c r="K33" s="16" t="s">
        <v>86</v>
      </c>
    </row>
    <row r="34" spans="1:16" x14ac:dyDescent="0.3">
      <c r="A34" s="4">
        <v>46082</v>
      </c>
      <c r="C34" s="1">
        <v>31</v>
      </c>
      <c r="D34" s="21">
        <f t="shared" si="6"/>
        <v>46082</v>
      </c>
      <c r="E34" s="21">
        <f t="shared" si="1"/>
        <v>46138</v>
      </c>
      <c r="F34" s="19">
        <f t="shared" si="2"/>
        <v>56</v>
      </c>
      <c r="G34" s="19">
        <v>8</v>
      </c>
      <c r="J34" s="1" t="s">
        <v>6</v>
      </c>
      <c r="K34" s="16" t="s">
        <v>87</v>
      </c>
      <c r="L34" s="1" t="s">
        <v>27</v>
      </c>
      <c r="M34" s="1" t="s">
        <v>28</v>
      </c>
    </row>
    <row r="35" spans="1:16" x14ac:dyDescent="0.3">
      <c r="A35" s="4">
        <v>46082</v>
      </c>
      <c r="B35" s="1" t="s">
        <v>73</v>
      </c>
      <c r="C35" s="1">
        <v>32</v>
      </c>
      <c r="D35" s="21">
        <f>DATE(2026,4,1)</f>
        <v>46113</v>
      </c>
      <c r="E35" s="21">
        <f t="shared" si="1"/>
        <v>46141</v>
      </c>
      <c r="F35" s="19">
        <f t="shared" si="2"/>
        <v>28</v>
      </c>
      <c r="G35" s="19">
        <v>4</v>
      </c>
      <c r="J35" s="1" t="s">
        <v>6</v>
      </c>
      <c r="K35" s="16" t="s">
        <v>29</v>
      </c>
      <c r="L35" s="1" t="s">
        <v>30</v>
      </c>
      <c r="M35" s="1" t="s">
        <v>31</v>
      </c>
      <c r="N35" s="1" t="s">
        <v>32</v>
      </c>
    </row>
    <row r="36" spans="1:16" x14ac:dyDescent="0.3">
      <c r="A36" s="4">
        <v>46082</v>
      </c>
      <c r="C36" s="1">
        <v>33</v>
      </c>
      <c r="D36" s="21">
        <f t="shared" ref="D36:D38" si="7">DATE(2026,4,1)</f>
        <v>46113</v>
      </c>
      <c r="E36" s="21">
        <f t="shared" si="1"/>
        <v>46127</v>
      </c>
      <c r="F36" s="19">
        <f t="shared" si="2"/>
        <v>14</v>
      </c>
      <c r="G36" s="19">
        <v>2</v>
      </c>
      <c r="J36" s="1" t="s">
        <v>6</v>
      </c>
      <c r="K36" s="16" t="s">
        <v>33</v>
      </c>
      <c r="L36" s="1" t="s">
        <v>34</v>
      </c>
      <c r="M36" s="1" t="s">
        <v>35</v>
      </c>
      <c r="N36" s="1" t="s">
        <v>36</v>
      </c>
    </row>
    <row r="37" spans="1:16" x14ac:dyDescent="0.3">
      <c r="A37" s="4">
        <v>46082</v>
      </c>
      <c r="B37" s="1" t="s">
        <v>74</v>
      </c>
      <c r="C37" s="1">
        <v>34</v>
      </c>
      <c r="D37" s="21">
        <f t="shared" si="7"/>
        <v>46113</v>
      </c>
      <c r="E37" s="21">
        <f t="shared" si="1"/>
        <v>46127</v>
      </c>
      <c r="F37" s="19">
        <f t="shared" si="2"/>
        <v>14</v>
      </c>
      <c r="G37" s="19">
        <v>2</v>
      </c>
      <c r="J37" s="1" t="s">
        <v>6</v>
      </c>
      <c r="K37" s="16" t="s">
        <v>37</v>
      </c>
    </row>
    <row r="38" spans="1:16" x14ac:dyDescent="0.3">
      <c r="A38" s="4">
        <v>46082</v>
      </c>
      <c r="B38" s="1" t="s">
        <v>76</v>
      </c>
      <c r="C38" s="1">
        <v>35</v>
      </c>
      <c r="D38" s="21">
        <f t="shared" si="7"/>
        <v>46113</v>
      </c>
      <c r="E38" s="21">
        <f t="shared" si="1"/>
        <v>46141</v>
      </c>
      <c r="F38" s="19">
        <f t="shared" si="2"/>
        <v>28</v>
      </c>
      <c r="G38" s="19">
        <v>4</v>
      </c>
      <c r="J38" s="1" t="s">
        <v>6</v>
      </c>
      <c r="K38" s="16" t="s">
        <v>38</v>
      </c>
      <c r="L38" s="1" t="s">
        <v>39</v>
      </c>
      <c r="M38" s="1" t="s">
        <v>40</v>
      </c>
      <c r="N38" s="1" t="s">
        <v>41</v>
      </c>
      <c r="O38" s="1" t="s">
        <v>42</v>
      </c>
      <c r="P38" s="1" t="s">
        <v>2</v>
      </c>
    </row>
    <row r="39" spans="1:16" x14ac:dyDescent="0.3">
      <c r="A39" s="4">
        <v>46082</v>
      </c>
      <c r="B39" s="1" t="s">
        <v>77</v>
      </c>
      <c r="C39" s="1">
        <v>36</v>
      </c>
      <c r="D39" s="21">
        <f>DATE(2026,5,1)</f>
        <v>46143</v>
      </c>
      <c r="E39" s="21">
        <f t="shared" si="1"/>
        <v>46157</v>
      </c>
      <c r="F39" s="19">
        <f t="shared" si="2"/>
        <v>14</v>
      </c>
      <c r="G39" s="19">
        <v>2</v>
      </c>
      <c r="J39" s="1" t="s">
        <v>6</v>
      </c>
      <c r="K39" s="16" t="s">
        <v>43</v>
      </c>
    </row>
    <row r="40" spans="1:16" x14ac:dyDescent="0.3">
      <c r="A40" s="4">
        <v>46082</v>
      </c>
      <c r="B40" s="1" t="s">
        <v>78</v>
      </c>
      <c r="C40" s="1">
        <v>37</v>
      </c>
      <c r="D40" s="21">
        <f t="shared" ref="D40:D45" si="8">DATE(2026,5,1)</f>
        <v>46143</v>
      </c>
      <c r="E40" s="21">
        <f t="shared" si="1"/>
        <v>46171</v>
      </c>
      <c r="F40" s="19">
        <f t="shared" si="2"/>
        <v>28</v>
      </c>
      <c r="G40" s="19">
        <v>4</v>
      </c>
      <c r="J40" s="1" t="s">
        <v>6</v>
      </c>
      <c r="K40" s="16" t="s">
        <v>3</v>
      </c>
      <c r="L40" s="1" t="s">
        <v>44</v>
      </c>
    </row>
    <row r="41" spans="1:16" x14ac:dyDescent="0.3">
      <c r="A41" s="4">
        <v>46082</v>
      </c>
      <c r="B41" s="1" t="s">
        <v>79</v>
      </c>
      <c r="C41" s="1">
        <v>38</v>
      </c>
      <c r="D41" s="21">
        <f t="shared" si="8"/>
        <v>46143</v>
      </c>
      <c r="E41" s="21">
        <f t="shared" si="1"/>
        <v>46171</v>
      </c>
      <c r="F41" s="19">
        <f t="shared" si="2"/>
        <v>28</v>
      </c>
      <c r="G41" s="19">
        <v>4</v>
      </c>
      <c r="J41" s="1" t="s">
        <v>6</v>
      </c>
      <c r="K41" s="16" t="s">
        <v>45</v>
      </c>
      <c r="L41" s="1" t="s">
        <v>4</v>
      </c>
    </row>
    <row r="42" spans="1:16" x14ac:dyDescent="0.3">
      <c r="A42" s="4">
        <v>46082</v>
      </c>
      <c r="B42" s="1" t="s">
        <v>81</v>
      </c>
      <c r="C42" s="1">
        <v>39</v>
      </c>
      <c r="D42" s="21">
        <f t="shared" si="8"/>
        <v>46143</v>
      </c>
      <c r="E42" s="21">
        <f t="shared" si="1"/>
        <v>46157</v>
      </c>
      <c r="F42" s="19">
        <f t="shared" si="2"/>
        <v>14</v>
      </c>
      <c r="G42" s="19">
        <v>2</v>
      </c>
      <c r="J42" s="1" t="s">
        <v>6</v>
      </c>
      <c r="K42" s="16" t="s">
        <v>46</v>
      </c>
      <c r="L42" s="1" t="s">
        <v>47</v>
      </c>
      <c r="M42" s="1" t="s">
        <v>48</v>
      </c>
      <c r="N42" s="1" t="s">
        <v>49</v>
      </c>
      <c r="O42" s="1" t="s">
        <v>50</v>
      </c>
    </row>
    <row r="43" spans="1:16" x14ac:dyDescent="0.3">
      <c r="A43" s="4">
        <v>46082</v>
      </c>
      <c r="B43" s="1" t="s">
        <v>82</v>
      </c>
      <c r="C43" s="1">
        <v>40</v>
      </c>
      <c r="D43" s="21">
        <f t="shared" si="8"/>
        <v>46143</v>
      </c>
      <c r="E43" s="21">
        <f t="shared" si="1"/>
        <v>46157</v>
      </c>
      <c r="F43" s="19">
        <f t="shared" si="2"/>
        <v>14</v>
      </c>
      <c r="G43" s="19">
        <v>2</v>
      </c>
      <c r="J43" s="1" t="s">
        <v>6</v>
      </c>
      <c r="K43" s="16" t="s">
        <v>7</v>
      </c>
      <c r="L43" s="1" t="s">
        <v>51</v>
      </c>
    </row>
    <row r="44" spans="1:16" x14ac:dyDescent="0.3">
      <c r="A44" s="4">
        <v>46082</v>
      </c>
      <c r="B44" s="1" t="s">
        <v>81</v>
      </c>
      <c r="C44" s="1">
        <v>41</v>
      </c>
      <c r="D44" s="21">
        <f t="shared" si="8"/>
        <v>46143</v>
      </c>
      <c r="E44" s="21">
        <f t="shared" si="1"/>
        <v>46157</v>
      </c>
      <c r="F44" s="19">
        <f t="shared" si="2"/>
        <v>14</v>
      </c>
      <c r="G44" s="19">
        <v>2</v>
      </c>
      <c r="J44" s="1" t="s">
        <v>6</v>
      </c>
      <c r="K44" s="16" t="s">
        <v>52</v>
      </c>
      <c r="L44" s="1" t="s">
        <v>8</v>
      </c>
      <c r="M44" s="1" t="s">
        <v>9</v>
      </c>
      <c r="N44" s="1" t="s">
        <v>10</v>
      </c>
    </row>
    <row r="45" spans="1:16" x14ac:dyDescent="0.3">
      <c r="A45" s="4">
        <v>46082</v>
      </c>
      <c r="B45" s="1" t="s">
        <v>77</v>
      </c>
      <c r="C45" s="1">
        <v>42</v>
      </c>
      <c r="D45" s="21">
        <f t="shared" si="8"/>
        <v>46143</v>
      </c>
      <c r="E45" s="21">
        <f t="shared" si="1"/>
        <v>46157</v>
      </c>
      <c r="F45" s="19">
        <f t="shared" si="2"/>
        <v>14</v>
      </c>
      <c r="G45" s="19">
        <v>2</v>
      </c>
      <c r="J45" s="1" t="s">
        <v>6</v>
      </c>
      <c r="K45" s="16" t="s">
        <v>11</v>
      </c>
    </row>
    <row r="46" spans="1:16" x14ac:dyDescent="0.3">
      <c r="C46" s="1">
        <v>43</v>
      </c>
      <c r="D46" s="21">
        <f>DATE(2026,6,1)</f>
        <v>46174</v>
      </c>
      <c r="E46" s="21">
        <f t="shared" si="1"/>
        <v>46202</v>
      </c>
      <c r="F46" s="19">
        <f t="shared" si="2"/>
        <v>28</v>
      </c>
      <c r="G46" s="19">
        <v>4</v>
      </c>
      <c r="J46" s="1" t="s">
        <v>6</v>
      </c>
      <c r="K46" s="16" t="s">
        <v>53</v>
      </c>
    </row>
    <row r="47" spans="1:16" x14ac:dyDescent="0.3">
      <c r="A47" s="4">
        <v>46082</v>
      </c>
      <c r="B47" s="1" t="s">
        <v>88</v>
      </c>
      <c r="C47" s="1">
        <v>44</v>
      </c>
      <c r="D47" s="21">
        <f t="shared" ref="D47:D53" si="9">DATE(2026,6,1)</f>
        <v>46174</v>
      </c>
      <c r="E47" s="21">
        <f t="shared" si="1"/>
        <v>46188</v>
      </c>
      <c r="F47" s="19">
        <f t="shared" si="2"/>
        <v>14</v>
      </c>
      <c r="G47" s="19">
        <v>2</v>
      </c>
      <c r="J47" s="1" t="s">
        <v>6</v>
      </c>
      <c r="K47" s="16" t="s">
        <v>89</v>
      </c>
    </row>
    <row r="48" spans="1:16" x14ac:dyDescent="0.3">
      <c r="A48" s="4">
        <v>46082</v>
      </c>
      <c r="C48" s="1">
        <v>45</v>
      </c>
      <c r="D48" s="21">
        <f t="shared" si="9"/>
        <v>46174</v>
      </c>
      <c r="E48" s="21">
        <f t="shared" si="1"/>
        <v>46188</v>
      </c>
      <c r="F48" s="19">
        <f t="shared" si="2"/>
        <v>14</v>
      </c>
      <c r="G48" s="19">
        <v>2</v>
      </c>
      <c r="J48" s="1" t="s">
        <v>6</v>
      </c>
      <c r="K48" s="16" t="s">
        <v>12</v>
      </c>
    </row>
    <row r="49" spans="1:11" x14ac:dyDescent="0.3">
      <c r="A49" s="4">
        <v>46082</v>
      </c>
      <c r="B49" s="1" t="s">
        <v>90</v>
      </c>
      <c r="C49" s="1">
        <v>46</v>
      </c>
      <c r="D49" s="21">
        <f t="shared" si="9"/>
        <v>46174</v>
      </c>
      <c r="E49" s="21">
        <f t="shared" si="1"/>
        <v>46202</v>
      </c>
      <c r="F49" s="19">
        <f t="shared" si="2"/>
        <v>28</v>
      </c>
      <c r="G49" s="19">
        <v>4</v>
      </c>
      <c r="J49" s="1" t="s">
        <v>6</v>
      </c>
      <c r="K49" s="16" t="s">
        <v>54</v>
      </c>
    </row>
    <row r="50" spans="1:11" x14ac:dyDescent="0.3">
      <c r="A50" s="4">
        <v>46082</v>
      </c>
      <c r="C50" s="1">
        <v>47</v>
      </c>
      <c r="D50" s="21">
        <f t="shared" si="9"/>
        <v>46174</v>
      </c>
      <c r="E50" s="21">
        <f t="shared" si="1"/>
        <v>46188</v>
      </c>
      <c r="F50" s="19">
        <f t="shared" si="2"/>
        <v>14</v>
      </c>
      <c r="G50" s="19">
        <v>2</v>
      </c>
      <c r="J50" s="1" t="s">
        <v>6</v>
      </c>
      <c r="K50" s="16" t="s">
        <v>1</v>
      </c>
    </row>
    <row r="51" spans="1:11" x14ac:dyDescent="0.3">
      <c r="A51" s="4">
        <v>46082</v>
      </c>
      <c r="C51" s="1">
        <v>48</v>
      </c>
      <c r="D51" s="21">
        <f t="shared" si="9"/>
        <v>46174</v>
      </c>
      <c r="E51" s="21">
        <f t="shared" si="1"/>
        <v>46188</v>
      </c>
      <c r="F51" s="19">
        <f t="shared" si="2"/>
        <v>14</v>
      </c>
      <c r="G51" s="19">
        <v>2</v>
      </c>
      <c r="J51" s="1" t="s">
        <v>6</v>
      </c>
      <c r="K51" s="16" t="s">
        <v>14</v>
      </c>
    </row>
    <row r="52" spans="1:11" x14ac:dyDescent="0.3">
      <c r="C52" s="1">
        <v>49</v>
      </c>
      <c r="D52" s="21">
        <f t="shared" si="9"/>
        <v>46174</v>
      </c>
      <c r="E52" s="21">
        <f t="shared" si="1"/>
        <v>46202</v>
      </c>
      <c r="F52" s="19">
        <f t="shared" si="2"/>
        <v>28</v>
      </c>
      <c r="G52" s="19">
        <v>4</v>
      </c>
      <c r="J52" s="1" t="s">
        <v>6</v>
      </c>
      <c r="K52" s="16" t="s">
        <v>55</v>
      </c>
    </row>
    <row r="53" spans="1:11" x14ac:dyDescent="0.3">
      <c r="C53" s="1">
        <v>50</v>
      </c>
      <c r="D53" s="21">
        <f t="shared" si="9"/>
        <v>46174</v>
      </c>
      <c r="E53" s="21">
        <f t="shared" si="1"/>
        <v>46195</v>
      </c>
      <c r="F53" s="19">
        <f t="shared" si="2"/>
        <v>21</v>
      </c>
      <c r="G53" s="19">
        <v>3</v>
      </c>
      <c r="J53" s="1" t="s">
        <v>6</v>
      </c>
      <c r="K53" s="16" t="s">
        <v>56</v>
      </c>
    </row>
    <row r="54" spans="1:11" x14ac:dyDescent="0.3">
      <c r="C54" s="1">
        <v>51</v>
      </c>
      <c r="D54" s="21">
        <f>DATE(2026,6,23)</f>
        <v>46196</v>
      </c>
      <c r="E54" s="21">
        <f t="shared" si="1"/>
        <v>46203</v>
      </c>
      <c r="F54" s="19">
        <f t="shared" si="2"/>
        <v>7</v>
      </c>
      <c r="G54" s="19">
        <v>1</v>
      </c>
      <c r="J54" s="1" t="s">
        <v>6</v>
      </c>
      <c r="K54" s="17" t="s">
        <v>91</v>
      </c>
    </row>
  </sheetData>
  <autoFilter ref="A3:P3" xr:uid="{0FE582E6-FEDF-4D0D-921E-6EFF61A6E98A}">
    <sortState xmlns:xlrd2="http://schemas.microsoft.com/office/spreadsheetml/2017/richdata2" ref="A4:P52">
      <sortCondition ref="C3"/>
    </sortState>
  </autoFilter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CFF3-0AB6-42CF-B252-D34413535FD9}">
  <dimension ref="A1"/>
  <sheetViews>
    <sheetView zoomScale="55" zoomScaleNormal="55" workbookViewId="0">
      <selection sqref="A1:XFD1048576"/>
    </sheetView>
  </sheetViews>
  <sheetFormatPr defaultColWidth="9" defaultRowHeight="14.4" x14ac:dyDescent="0.3"/>
  <cols>
    <col min="1" max="16384" width="9" style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C942E-8CD3-4C94-850E-66C2CB049267}">
  <dimension ref="A1:O199"/>
  <sheetViews>
    <sheetView workbookViewId="0"/>
  </sheetViews>
  <sheetFormatPr defaultColWidth="9" defaultRowHeight="14.4" x14ac:dyDescent="0.3"/>
  <cols>
    <col min="1" max="1" width="25.21875" style="1" bestFit="1" customWidth="1"/>
    <col min="2" max="2" width="83.109375" style="1" bestFit="1" customWidth="1"/>
    <col min="3" max="3" width="50.44140625" style="8" bestFit="1" customWidth="1"/>
    <col min="4" max="4" width="47.33203125" style="1" hidden="1" customWidth="1"/>
    <col min="5" max="16" width="0" style="1" hidden="1" customWidth="1"/>
    <col min="17" max="17" width="12.21875" style="1" customWidth="1"/>
    <col min="18" max="16384" width="9" style="1"/>
  </cols>
  <sheetData>
    <row r="1" spans="1:15" s="6" customFormat="1" ht="36" x14ac:dyDescent="0.65">
      <c r="A1" s="5" t="s">
        <v>92</v>
      </c>
      <c r="B1" s="5" t="s">
        <v>93</v>
      </c>
      <c r="C1" s="5" t="s">
        <v>94</v>
      </c>
      <c r="D1" s="6" t="s">
        <v>95</v>
      </c>
      <c r="G1" s="6" t="s">
        <v>96</v>
      </c>
      <c r="K1" s="6" t="s">
        <v>97</v>
      </c>
      <c r="L1" s="6" t="s">
        <v>98</v>
      </c>
      <c r="O1" s="6" t="s">
        <v>99</v>
      </c>
    </row>
    <row r="2" spans="1:15" ht="28.8" x14ac:dyDescent="0.3">
      <c r="A2" s="1" t="s">
        <v>100</v>
      </c>
      <c r="B2" s="7" t="s">
        <v>101</v>
      </c>
      <c r="C2" s="8" t="s">
        <v>123</v>
      </c>
      <c r="D2" s="1" t="s">
        <v>102</v>
      </c>
      <c r="G2" s="1" t="s">
        <v>103</v>
      </c>
      <c r="K2" s="1" t="s">
        <v>97</v>
      </c>
      <c r="L2" s="1" t="s">
        <v>104</v>
      </c>
    </row>
    <row r="3" spans="1:15" ht="28.8" x14ac:dyDescent="0.3">
      <c r="A3" s="10" t="s">
        <v>100</v>
      </c>
      <c r="B3" s="11" t="s">
        <v>105</v>
      </c>
      <c r="C3" s="12"/>
      <c r="D3" s="1" t="s">
        <v>106</v>
      </c>
      <c r="E3" s="1" t="s">
        <v>107</v>
      </c>
      <c r="K3" s="1" t="s">
        <v>108</v>
      </c>
    </row>
    <row r="4" spans="1:15" x14ac:dyDescent="0.3">
      <c r="A4" s="10"/>
      <c r="B4" s="10" t="s">
        <v>109</v>
      </c>
      <c r="C4" s="12"/>
    </row>
    <row r="5" spans="1:15" x14ac:dyDescent="0.3">
      <c r="B5" s="1" t="s">
        <v>110</v>
      </c>
      <c r="C5" s="8" t="s">
        <v>111</v>
      </c>
      <c r="K5" s="1" t="s">
        <v>112</v>
      </c>
    </row>
    <row r="6" spans="1:15" x14ac:dyDescent="0.3">
      <c r="B6" s="1" t="s">
        <v>113</v>
      </c>
      <c r="C6" s="8" t="s">
        <v>114</v>
      </c>
    </row>
    <row r="7" spans="1:15" x14ac:dyDescent="0.3">
      <c r="B7" s="1" t="s">
        <v>115</v>
      </c>
      <c r="C7" s="8" t="s">
        <v>116</v>
      </c>
    </row>
    <row r="8" spans="1:15" x14ac:dyDescent="0.3">
      <c r="B8" s="1" t="s">
        <v>117</v>
      </c>
      <c r="C8" s="8" t="s">
        <v>114</v>
      </c>
    </row>
    <row r="9" spans="1:15" x14ac:dyDescent="0.3">
      <c r="A9" s="2"/>
      <c r="B9" s="2" t="s">
        <v>118</v>
      </c>
      <c r="C9" s="9"/>
      <c r="K9" s="1" t="s">
        <v>119</v>
      </c>
    </row>
    <row r="10" spans="1:15" x14ac:dyDescent="0.3">
      <c r="A10" s="2"/>
      <c r="B10" s="2" t="s">
        <v>120</v>
      </c>
      <c r="C10" s="9"/>
      <c r="K10" s="1" t="s">
        <v>121</v>
      </c>
    </row>
    <row r="11" spans="1:15" x14ac:dyDescent="0.3">
      <c r="A11" s="2"/>
      <c r="B11" s="2"/>
      <c r="C11" s="9"/>
      <c r="K11" s="1" t="s">
        <v>122</v>
      </c>
    </row>
    <row r="12" spans="1:15" x14ac:dyDescent="0.3">
      <c r="A12" s="2"/>
      <c r="B12" s="2"/>
      <c r="C12" s="9"/>
    </row>
    <row r="13" spans="1:15" x14ac:dyDescent="0.3">
      <c r="A13" s="2"/>
      <c r="B13" s="2"/>
      <c r="C13" s="9"/>
    </row>
    <row r="14" spans="1:15" x14ac:dyDescent="0.3">
      <c r="A14" s="2"/>
      <c r="B14" s="2"/>
      <c r="C14" s="9"/>
    </row>
    <row r="15" spans="1:15" x14ac:dyDescent="0.3">
      <c r="A15" s="2"/>
      <c r="B15" s="2"/>
      <c r="C15" s="9"/>
    </row>
    <row r="16" spans="1:15" x14ac:dyDescent="0.3">
      <c r="A16" s="2"/>
      <c r="B16" s="2"/>
      <c r="C16" s="9"/>
    </row>
    <row r="17" spans="1:3" x14ac:dyDescent="0.3">
      <c r="A17" s="2"/>
      <c r="B17" s="2"/>
      <c r="C17" s="9"/>
    </row>
    <row r="18" spans="1:3" x14ac:dyDescent="0.3">
      <c r="A18" s="2"/>
      <c r="B18" s="2"/>
      <c r="C18" s="9"/>
    </row>
    <row r="19" spans="1:3" x14ac:dyDescent="0.3">
      <c r="A19" s="2"/>
      <c r="B19" s="2"/>
      <c r="C19" s="9"/>
    </row>
    <row r="20" spans="1:3" x14ac:dyDescent="0.3">
      <c r="A20" s="2"/>
      <c r="B20" s="2"/>
      <c r="C20" s="9"/>
    </row>
    <row r="21" spans="1:3" x14ac:dyDescent="0.3">
      <c r="A21" s="2"/>
      <c r="B21" s="2"/>
      <c r="C21" s="9"/>
    </row>
    <row r="22" spans="1:3" x14ac:dyDescent="0.3">
      <c r="A22" s="2"/>
      <c r="B22" s="2"/>
      <c r="C22" s="9"/>
    </row>
    <row r="23" spans="1:3" x14ac:dyDescent="0.3">
      <c r="A23" s="2"/>
      <c r="B23" s="2"/>
      <c r="C23" s="9"/>
    </row>
    <row r="24" spans="1:3" x14ac:dyDescent="0.3">
      <c r="A24" s="2"/>
      <c r="B24" s="2"/>
      <c r="C24" s="9"/>
    </row>
    <row r="25" spans="1:3" x14ac:dyDescent="0.3">
      <c r="A25" s="2"/>
      <c r="B25" s="2"/>
      <c r="C25" s="9"/>
    </row>
    <row r="26" spans="1:3" x14ac:dyDescent="0.3">
      <c r="A26" s="2"/>
      <c r="B26" s="2"/>
      <c r="C26" s="9"/>
    </row>
    <row r="27" spans="1:3" x14ac:dyDescent="0.3">
      <c r="A27" s="2"/>
      <c r="B27" s="2"/>
      <c r="C27" s="9"/>
    </row>
    <row r="28" spans="1:3" x14ac:dyDescent="0.3">
      <c r="A28" s="2"/>
      <c r="B28" s="2"/>
      <c r="C28" s="9"/>
    </row>
    <row r="29" spans="1:3" x14ac:dyDescent="0.3">
      <c r="A29" s="2"/>
      <c r="B29" s="2"/>
      <c r="C29" s="9"/>
    </row>
    <row r="30" spans="1:3" x14ac:dyDescent="0.3">
      <c r="A30" s="2"/>
      <c r="B30" s="2"/>
      <c r="C30" s="9"/>
    </row>
    <row r="31" spans="1:3" x14ac:dyDescent="0.3">
      <c r="A31" s="2"/>
      <c r="B31" s="2"/>
      <c r="C31" s="9"/>
    </row>
    <row r="32" spans="1:3" x14ac:dyDescent="0.3">
      <c r="A32" s="2"/>
      <c r="B32" s="2"/>
      <c r="C32" s="9"/>
    </row>
    <row r="33" spans="1:3" x14ac:dyDescent="0.3">
      <c r="A33" s="2"/>
      <c r="B33" s="2"/>
      <c r="C33" s="9"/>
    </row>
    <row r="34" spans="1:3" x14ac:dyDescent="0.3">
      <c r="A34" s="2"/>
      <c r="B34" s="2"/>
      <c r="C34" s="9"/>
    </row>
    <row r="35" spans="1:3" x14ac:dyDescent="0.3">
      <c r="A35" s="2"/>
      <c r="B35" s="2"/>
      <c r="C35" s="9"/>
    </row>
    <row r="36" spans="1:3" x14ac:dyDescent="0.3">
      <c r="A36" s="2"/>
      <c r="B36" s="2"/>
      <c r="C36" s="9"/>
    </row>
    <row r="37" spans="1:3" x14ac:dyDescent="0.3">
      <c r="A37" s="2"/>
      <c r="B37" s="2"/>
      <c r="C37" s="9"/>
    </row>
    <row r="38" spans="1:3" x14ac:dyDescent="0.3">
      <c r="A38" s="2"/>
      <c r="B38" s="2"/>
      <c r="C38" s="9"/>
    </row>
    <row r="39" spans="1:3" x14ac:dyDescent="0.3">
      <c r="A39" s="2"/>
      <c r="B39" s="2"/>
      <c r="C39" s="9"/>
    </row>
    <row r="40" spans="1:3" x14ac:dyDescent="0.3">
      <c r="A40" s="2"/>
      <c r="B40" s="2"/>
      <c r="C40" s="9"/>
    </row>
    <row r="41" spans="1:3" x14ac:dyDescent="0.3">
      <c r="A41" s="2"/>
      <c r="B41" s="2"/>
      <c r="C41" s="9"/>
    </row>
    <row r="42" spans="1:3" x14ac:dyDescent="0.3">
      <c r="A42" s="2"/>
      <c r="B42" s="2"/>
      <c r="C42" s="9"/>
    </row>
    <row r="43" spans="1:3" x14ac:dyDescent="0.3">
      <c r="A43" s="2"/>
      <c r="B43" s="2"/>
      <c r="C43" s="9"/>
    </row>
    <row r="44" spans="1:3" x14ac:dyDescent="0.3">
      <c r="A44" s="2"/>
      <c r="B44" s="2"/>
      <c r="C44" s="9"/>
    </row>
    <row r="45" spans="1:3" x14ac:dyDescent="0.3">
      <c r="A45" s="2"/>
      <c r="B45" s="2"/>
      <c r="C45" s="9"/>
    </row>
    <row r="46" spans="1:3" x14ac:dyDescent="0.3">
      <c r="A46" s="2"/>
      <c r="B46" s="2"/>
      <c r="C46" s="9"/>
    </row>
    <row r="47" spans="1:3" x14ac:dyDescent="0.3">
      <c r="A47" s="2"/>
      <c r="B47" s="2"/>
      <c r="C47" s="9"/>
    </row>
    <row r="48" spans="1:3" x14ac:dyDescent="0.3">
      <c r="A48" s="2"/>
      <c r="B48" s="2"/>
      <c r="C48" s="9"/>
    </row>
    <row r="49" spans="1:3" x14ac:dyDescent="0.3">
      <c r="A49" s="2"/>
      <c r="B49" s="2"/>
      <c r="C49" s="9"/>
    </row>
    <row r="50" spans="1:3" x14ac:dyDescent="0.3">
      <c r="A50" s="2"/>
      <c r="B50" s="2"/>
      <c r="C50" s="9"/>
    </row>
    <row r="51" spans="1:3" x14ac:dyDescent="0.3">
      <c r="A51" s="2"/>
      <c r="B51" s="2"/>
      <c r="C51" s="9"/>
    </row>
    <row r="52" spans="1:3" x14ac:dyDescent="0.3">
      <c r="A52" s="2"/>
      <c r="B52" s="2"/>
      <c r="C52" s="9"/>
    </row>
    <row r="53" spans="1:3" x14ac:dyDescent="0.3">
      <c r="A53" s="2"/>
      <c r="B53" s="2"/>
      <c r="C53" s="9"/>
    </row>
    <row r="54" spans="1:3" x14ac:dyDescent="0.3">
      <c r="A54" s="2"/>
      <c r="B54" s="2"/>
      <c r="C54" s="9"/>
    </row>
    <row r="55" spans="1:3" x14ac:dyDescent="0.3">
      <c r="A55" s="2"/>
      <c r="B55" s="2"/>
      <c r="C55" s="9"/>
    </row>
    <row r="56" spans="1:3" x14ac:dyDescent="0.3">
      <c r="A56" s="2"/>
      <c r="B56" s="2"/>
      <c r="C56" s="9"/>
    </row>
    <row r="57" spans="1:3" x14ac:dyDescent="0.3">
      <c r="A57" s="2"/>
      <c r="B57" s="2"/>
      <c r="C57" s="9"/>
    </row>
    <row r="58" spans="1:3" x14ac:dyDescent="0.3">
      <c r="A58" s="2"/>
      <c r="B58" s="2"/>
      <c r="C58" s="9"/>
    </row>
    <row r="59" spans="1:3" x14ac:dyDescent="0.3">
      <c r="A59" s="2"/>
      <c r="B59" s="2"/>
      <c r="C59" s="9"/>
    </row>
    <row r="60" spans="1:3" x14ac:dyDescent="0.3">
      <c r="A60" s="2"/>
      <c r="B60" s="2"/>
      <c r="C60" s="9"/>
    </row>
    <row r="61" spans="1:3" x14ac:dyDescent="0.3">
      <c r="A61" s="2"/>
      <c r="B61" s="2"/>
      <c r="C61" s="9"/>
    </row>
    <row r="62" spans="1:3" x14ac:dyDescent="0.3">
      <c r="A62" s="2"/>
      <c r="B62" s="2"/>
      <c r="C62" s="9"/>
    </row>
    <row r="63" spans="1:3" x14ac:dyDescent="0.3">
      <c r="A63" s="2"/>
      <c r="B63" s="2"/>
      <c r="C63" s="9"/>
    </row>
    <row r="64" spans="1:3" x14ac:dyDescent="0.3">
      <c r="A64" s="2"/>
      <c r="B64" s="2"/>
      <c r="C64" s="9"/>
    </row>
    <row r="65" spans="1:3" x14ac:dyDescent="0.3">
      <c r="A65" s="2"/>
      <c r="B65" s="2"/>
      <c r="C65" s="9"/>
    </row>
    <row r="66" spans="1:3" x14ac:dyDescent="0.3">
      <c r="A66" s="2"/>
      <c r="B66" s="2"/>
      <c r="C66" s="9"/>
    </row>
    <row r="67" spans="1:3" x14ac:dyDescent="0.3">
      <c r="A67" s="2"/>
      <c r="B67" s="2"/>
      <c r="C67" s="9"/>
    </row>
    <row r="68" spans="1:3" x14ac:dyDescent="0.3">
      <c r="A68" s="2"/>
      <c r="B68" s="2"/>
      <c r="C68" s="9"/>
    </row>
    <row r="69" spans="1:3" x14ac:dyDescent="0.3">
      <c r="A69" s="2"/>
      <c r="B69" s="2"/>
      <c r="C69" s="9"/>
    </row>
    <row r="70" spans="1:3" x14ac:dyDescent="0.3">
      <c r="A70" s="2"/>
      <c r="B70" s="2"/>
      <c r="C70" s="9"/>
    </row>
    <row r="71" spans="1:3" x14ac:dyDescent="0.3">
      <c r="A71" s="2"/>
      <c r="B71" s="2"/>
      <c r="C71" s="9"/>
    </row>
    <row r="72" spans="1:3" x14ac:dyDescent="0.3">
      <c r="A72" s="2"/>
      <c r="B72" s="2"/>
      <c r="C72" s="9"/>
    </row>
    <row r="73" spans="1:3" x14ac:dyDescent="0.3">
      <c r="A73" s="2"/>
      <c r="B73" s="2"/>
      <c r="C73" s="9"/>
    </row>
    <row r="74" spans="1:3" x14ac:dyDescent="0.3">
      <c r="A74" s="2"/>
      <c r="B74" s="2"/>
      <c r="C74" s="9"/>
    </row>
    <row r="75" spans="1:3" x14ac:dyDescent="0.3">
      <c r="A75" s="2"/>
      <c r="B75" s="2"/>
      <c r="C75" s="9"/>
    </row>
    <row r="76" spans="1:3" x14ac:dyDescent="0.3">
      <c r="A76" s="2"/>
      <c r="B76" s="2"/>
      <c r="C76" s="9"/>
    </row>
    <row r="77" spans="1:3" x14ac:dyDescent="0.3">
      <c r="A77" s="2"/>
      <c r="B77" s="2"/>
      <c r="C77" s="9"/>
    </row>
    <row r="78" spans="1:3" x14ac:dyDescent="0.3">
      <c r="A78" s="2"/>
      <c r="B78" s="2"/>
      <c r="C78" s="9"/>
    </row>
    <row r="79" spans="1:3" x14ac:dyDescent="0.3">
      <c r="A79" s="2"/>
      <c r="B79" s="2"/>
      <c r="C79" s="9"/>
    </row>
    <row r="80" spans="1:3" x14ac:dyDescent="0.3">
      <c r="A80" s="2"/>
      <c r="B80" s="2"/>
      <c r="C80" s="9"/>
    </row>
    <row r="81" spans="1:3" x14ac:dyDescent="0.3">
      <c r="A81" s="2"/>
      <c r="B81" s="2"/>
      <c r="C81" s="9"/>
    </row>
    <row r="82" spans="1:3" x14ac:dyDescent="0.3">
      <c r="A82" s="2"/>
      <c r="B82" s="2"/>
      <c r="C82" s="9"/>
    </row>
    <row r="83" spans="1:3" x14ac:dyDescent="0.3">
      <c r="A83" s="2"/>
      <c r="B83" s="2"/>
      <c r="C83" s="9"/>
    </row>
    <row r="84" spans="1:3" x14ac:dyDescent="0.3">
      <c r="A84" s="2"/>
      <c r="B84" s="2"/>
      <c r="C84" s="9"/>
    </row>
    <row r="85" spans="1:3" x14ac:dyDescent="0.3">
      <c r="A85" s="2"/>
      <c r="B85" s="2"/>
      <c r="C85" s="9"/>
    </row>
    <row r="86" spans="1:3" x14ac:dyDescent="0.3">
      <c r="A86" s="2"/>
      <c r="B86" s="2"/>
      <c r="C86" s="9"/>
    </row>
    <row r="87" spans="1:3" x14ac:dyDescent="0.3">
      <c r="A87" s="2"/>
      <c r="B87" s="2"/>
      <c r="C87" s="9"/>
    </row>
    <row r="88" spans="1:3" x14ac:dyDescent="0.3">
      <c r="A88" s="2"/>
      <c r="B88" s="2"/>
      <c r="C88" s="9"/>
    </row>
    <row r="89" spans="1:3" x14ac:dyDescent="0.3">
      <c r="A89" s="2"/>
      <c r="B89" s="2"/>
      <c r="C89" s="9"/>
    </row>
    <row r="90" spans="1:3" x14ac:dyDescent="0.3">
      <c r="A90" s="2"/>
      <c r="B90" s="2"/>
      <c r="C90" s="9"/>
    </row>
    <row r="91" spans="1:3" x14ac:dyDescent="0.3">
      <c r="A91" s="2"/>
      <c r="B91" s="2"/>
      <c r="C91" s="9"/>
    </row>
    <row r="92" spans="1:3" x14ac:dyDescent="0.3">
      <c r="A92" s="2"/>
      <c r="B92" s="2"/>
      <c r="C92" s="9"/>
    </row>
    <row r="93" spans="1:3" x14ac:dyDescent="0.3">
      <c r="A93" s="2"/>
      <c r="B93" s="2"/>
      <c r="C93" s="9"/>
    </row>
    <row r="94" spans="1:3" x14ac:dyDescent="0.3">
      <c r="A94" s="2"/>
      <c r="B94" s="2"/>
      <c r="C94" s="9"/>
    </row>
    <row r="95" spans="1:3" x14ac:dyDescent="0.3">
      <c r="A95" s="2"/>
      <c r="B95" s="2"/>
      <c r="C95" s="9"/>
    </row>
    <row r="96" spans="1:3" x14ac:dyDescent="0.3">
      <c r="A96" s="2"/>
      <c r="B96" s="2"/>
      <c r="C96" s="9"/>
    </row>
    <row r="97" spans="1:3" x14ac:dyDescent="0.3">
      <c r="A97" s="2"/>
      <c r="B97" s="2"/>
      <c r="C97" s="9"/>
    </row>
    <row r="98" spans="1:3" x14ac:dyDescent="0.3">
      <c r="A98" s="2"/>
      <c r="B98" s="2"/>
      <c r="C98" s="9"/>
    </row>
    <row r="99" spans="1:3" x14ac:dyDescent="0.3">
      <c r="A99" s="2"/>
      <c r="B99" s="2"/>
      <c r="C99" s="9"/>
    </row>
    <row r="100" spans="1:3" x14ac:dyDescent="0.3">
      <c r="A100" s="2"/>
      <c r="B100" s="2"/>
      <c r="C100" s="9"/>
    </row>
    <row r="101" spans="1:3" x14ac:dyDescent="0.3">
      <c r="A101" s="2"/>
      <c r="B101" s="2"/>
      <c r="C101" s="9"/>
    </row>
    <row r="102" spans="1:3" x14ac:dyDescent="0.3">
      <c r="A102" s="2"/>
      <c r="B102" s="2"/>
      <c r="C102" s="9"/>
    </row>
    <row r="103" spans="1:3" x14ac:dyDescent="0.3">
      <c r="A103" s="2"/>
      <c r="B103" s="2"/>
      <c r="C103" s="9"/>
    </row>
    <row r="104" spans="1:3" x14ac:dyDescent="0.3">
      <c r="A104" s="2"/>
      <c r="B104" s="2"/>
      <c r="C104" s="9"/>
    </row>
    <row r="105" spans="1:3" x14ac:dyDescent="0.3">
      <c r="A105" s="2"/>
      <c r="B105" s="2"/>
      <c r="C105" s="9"/>
    </row>
    <row r="106" spans="1:3" x14ac:dyDescent="0.3">
      <c r="A106" s="2"/>
      <c r="B106" s="2"/>
      <c r="C106" s="9"/>
    </row>
    <row r="107" spans="1:3" x14ac:dyDescent="0.3">
      <c r="A107" s="2"/>
      <c r="B107" s="2"/>
      <c r="C107" s="9"/>
    </row>
    <row r="108" spans="1:3" x14ac:dyDescent="0.3">
      <c r="A108" s="2"/>
      <c r="B108" s="2"/>
      <c r="C108" s="9"/>
    </row>
    <row r="109" spans="1:3" x14ac:dyDescent="0.3">
      <c r="A109" s="2"/>
      <c r="B109" s="2"/>
      <c r="C109" s="9"/>
    </row>
    <row r="110" spans="1:3" x14ac:dyDescent="0.3">
      <c r="A110" s="2"/>
      <c r="B110" s="2"/>
      <c r="C110" s="9"/>
    </row>
    <row r="111" spans="1:3" x14ac:dyDescent="0.3">
      <c r="A111" s="2"/>
      <c r="B111" s="2"/>
      <c r="C111" s="9"/>
    </row>
    <row r="112" spans="1:3" x14ac:dyDescent="0.3">
      <c r="A112" s="2"/>
      <c r="B112" s="2"/>
      <c r="C112" s="9"/>
    </row>
    <row r="113" spans="1:3" x14ac:dyDescent="0.3">
      <c r="A113" s="2"/>
      <c r="B113" s="2"/>
      <c r="C113" s="9"/>
    </row>
    <row r="114" spans="1:3" x14ac:dyDescent="0.3">
      <c r="A114" s="2"/>
      <c r="B114" s="2"/>
      <c r="C114" s="9"/>
    </row>
    <row r="115" spans="1:3" x14ac:dyDescent="0.3">
      <c r="A115" s="2"/>
      <c r="B115" s="2"/>
      <c r="C115" s="9"/>
    </row>
    <row r="116" spans="1:3" x14ac:dyDescent="0.3">
      <c r="A116" s="2"/>
      <c r="B116" s="2"/>
      <c r="C116" s="9"/>
    </row>
    <row r="117" spans="1:3" x14ac:dyDescent="0.3">
      <c r="A117" s="2"/>
      <c r="B117" s="2"/>
      <c r="C117" s="9"/>
    </row>
    <row r="118" spans="1:3" x14ac:dyDescent="0.3">
      <c r="A118" s="2"/>
      <c r="B118" s="2"/>
      <c r="C118" s="9"/>
    </row>
    <row r="119" spans="1:3" x14ac:dyDescent="0.3">
      <c r="A119" s="2"/>
      <c r="B119" s="2"/>
      <c r="C119" s="9"/>
    </row>
    <row r="120" spans="1:3" x14ac:dyDescent="0.3">
      <c r="A120" s="2"/>
      <c r="B120" s="2"/>
      <c r="C120" s="9"/>
    </row>
    <row r="121" spans="1:3" x14ac:dyDescent="0.3">
      <c r="A121" s="2"/>
      <c r="B121" s="2"/>
      <c r="C121" s="9"/>
    </row>
    <row r="122" spans="1:3" x14ac:dyDescent="0.3">
      <c r="A122" s="2"/>
      <c r="B122" s="2"/>
      <c r="C122" s="9"/>
    </row>
    <row r="123" spans="1:3" x14ac:dyDescent="0.3">
      <c r="A123" s="2"/>
      <c r="B123" s="2"/>
      <c r="C123" s="9"/>
    </row>
    <row r="124" spans="1:3" x14ac:dyDescent="0.3">
      <c r="A124" s="2"/>
      <c r="B124" s="2"/>
      <c r="C124" s="9"/>
    </row>
    <row r="125" spans="1:3" x14ac:dyDescent="0.3">
      <c r="A125" s="2"/>
      <c r="B125" s="2"/>
      <c r="C125" s="9"/>
    </row>
    <row r="126" spans="1:3" x14ac:dyDescent="0.3">
      <c r="A126" s="2"/>
      <c r="B126" s="2"/>
      <c r="C126" s="9"/>
    </row>
    <row r="127" spans="1:3" x14ac:dyDescent="0.3">
      <c r="A127" s="2"/>
      <c r="B127" s="2"/>
      <c r="C127" s="9"/>
    </row>
    <row r="128" spans="1:3" x14ac:dyDescent="0.3">
      <c r="A128" s="2"/>
      <c r="B128" s="2"/>
      <c r="C128" s="9"/>
    </row>
    <row r="129" spans="1:3" x14ac:dyDescent="0.3">
      <c r="A129" s="2"/>
      <c r="B129" s="2"/>
      <c r="C129" s="9"/>
    </row>
    <row r="130" spans="1:3" x14ac:dyDescent="0.3">
      <c r="A130" s="2"/>
      <c r="B130" s="2"/>
      <c r="C130" s="9"/>
    </row>
    <row r="131" spans="1:3" x14ac:dyDescent="0.3">
      <c r="A131" s="2"/>
      <c r="B131" s="2"/>
      <c r="C131" s="9"/>
    </row>
    <row r="132" spans="1:3" x14ac:dyDescent="0.3">
      <c r="A132" s="2"/>
      <c r="B132" s="2"/>
      <c r="C132" s="9"/>
    </row>
    <row r="133" spans="1:3" x14ac:dyDescent="0.3">
      <c r="A133" s="2"/>
      <c r="B133" s="2"/>
      <c r="C133" s="9"/>
    </row>
    <row r="134" spans="1:3" x14ac:dyDescent="0.3">
      <c r="A134" s="2"/>
      <c r="B134" s="2"/>
      <c r="C134" s="9"/>
    </row>
    <row r="135" spans="1:3" x14ac:dyDescent="0.3">
      <c r="A135" s="2"/>
      <c r="B135" s="2"/>
      <c r="C135" s="9"/>
    </row>
    <row r="136" spans="1:3" x14ac:dyDescent="0.3">
      <c r="A136" s="2"/>
      <c r="B136" s="2"/>
      <c r="C136" s="9"/>
    </row>
    <row r="137" spans="1:3" x14ac:dyDescent="0.3">
      <c r="A137" s="2"/>
      <c r="B137" s="2"/>
      <c r="C137" s="9"/>
    </row>
    <row r="138" spans="1:3" x14ac:dyDescent="0.3">
      <c r="A138" s="2"/>
      <c r="B138" s="2"/>
      <c r="C138" s="9"/>
    </row>
    <row r="139" spans="1:3" x14ac:dyDescent="0.3">
      <c r="A139" s="2"/>
      <c r="B139" s="2"/>
      <c r="C139" s="9"/>
    </row>
    <row r="140" spans="1:3" x14ac:dyDescent="0.3">
      <c r="A140" s="2"/>
      <c r="B140" s="2"/>
      <c r="C140" s="9"/>
    </row>
    <row r="141" spans="1:3" x14ac:dyDescent="0.3">
      <c r="A141" s="2"/>
      <c r="B141" s="2"/>
      <c r="C141" s="9"/>
    </row>
    <row r="142" spans="1:3" x14ac:dyDescent="0.3">
      <c r="A142" s="2"/>
      <c r="B142" s="2"/>
      <c r="C142" s="9"/>
    </row>
    <row r="143" spans="1:3" x14ac:dyDescent="0.3">
      <c r="A143" s="2"/>
      <c r="B143" s="2"/>
      <c r="C143" s="9"/>
    </row>
    <row r="144" spans="1:3" x14ac:dyDescent="0.3">
      <c r="A144" s="2"/>
      <c r="B144" s="2"/>
      <c r="C144" s="9"/>
    </row>
    <row r="145" spans="1:3" x14ac:dyDescent="0.3">
      <c r="A145" s="2"/>
      <c r="B145" s="2"/>
      <c r="C145" s="9"/>
    </row>
    <row r="146" spans="1:3" x14ac:dyDescent="0.3">
      <c r="A146" s="2"/>
      <c r="B146" s="2"/>
      <c r="C146" s="9"/>
    </row>
    <row r="147" spans="1:3" x14ac:dyDescent="0.3">
      <c r="A147" s="2"/>
      <c r="B147" s="2"/>
      <c r="C147" s="9"/>
    </row>
    <row r="148" spans="1:3" x14ac:dyDescent="0.3">
      <c r="A148" s="2"/>
      <c r="B148" s="2"/>
      <c r="C148" s="9"/>
    </row>
    <row r="149" spans="1:3" x14ac:dyDescent="0.3">
      <c r="A149" s="2"/>
      <c r="B149" s="2"/>
      <c r="C149" s="9"/>
    </row>
    <row r="150" spans="1:3" x14ac:dyDescent="0.3">
      <c r="A150" s="2"/>
      <c r="B150" s="2"/>
      <c r="C150" s="9"/>
    </row>
    <row r="151" spans="1:3" x14ac:dyDescent="0.3">
      <c r="A151" s="2"/>
      <c r="B151" s="2"/>
      <c r="C151" s="9"/>
    </row>
    <row r="152" spans="1:3" x14ac:dyDescent="0.3">
      <c r="A152" s="2"/>
      <c r="B152" s="2"/>
      <c r="C152" s="9"/>
    </row>
    <row r="153" spans="1:3" x14ac:dyDescent="0.3">
      <c r="A153" s="2"/>
      <c r="B153" s="2"/>
      <c r="C153" s="9"/>
    </row>
    <row r="154" spans="1:3" x14ac:dyDescent="0.3">
      <c r="A154" s="2"/>
      <c r="B154" s="2"/>
      <c r="C154" s="9"/>
    </row>
    <row r="155" spans="1:3" x14ac:dyDescent="0.3">
      <c r="A155" s="2"/>
      <c r="B155" s="2"/>
      <c r="C155" s="9"/>
    </row>
    <row r="156" spans="1:3" x14ac:dyDescent="0.3">
      <c r="A156" s="2"/>
      <c r="B156" s="2"/>
      <c r="C156" s="9"/>
    </row>
    <row r="157" spans="1:3" x14ac:dyDescent="0.3">
      <c r="A157" s="2"/>
      <c r="B157" s="2"/>
      <c r="C157" s="9"/>
    </row>
    <row r="158" spans="1:3" x14ac:dyDescent="0.3">
      <c r="A158" s="2"/>
      <c r="B158" s="2"/>
      <c r="C158" s="9"/>
    </row>
    <row r="159" spans="1:3" x14ac:dyDescent="0.3">
      <c r="A159" s="2"/>
      <c r="B159" s="2"/>
      <c r="C159" s="9"/>
    </row>
    <row r="160" spans="1:3" x14ac:dyDescent="0.3">
      <c r="A160" s="2"/>
      <c r="B160" s="2"/>
      <c r="C160" s="9"/>
    </row>
    <row r="161" spans="1:3" x14ac:dyDescent="0.3">
      <c r="A161" s="2"/>
      <c r="B161" s="2"/>
      <c r="C161" s="9"/>
    </row>
    <row r="162" spans="1:3" x14ac:dyDescent="0.3">
      <c r="A162" s="2"/>
      <c r="B162" s="2"/>
      <c r="C162" s="9"/>
    </row>
    <row r="163" spans="1:3" x14ac:dyDescent="0.3">
      <c r="A163" s="2"/>
      <c r="B163" s="2"/>
      <c r="C163" s="9"/>
    </row>
    <row r="164" spans="1:3" x14ac:dyDescent="0.3">
      <c r="A164" s="2"/>
      <c r="B164" s="2"/>
      <c r="C164" s="9"/>
    </row>
    <row r="165" spans="1:3" x14ac:dyDescent="0.3">
      <c r="A165" s="2"/>
      <c r="B165" s="2"/>
      <c r="C165" s="9"/>
    </row>
    <row r="166" spans="1:3" x14ac:dyDescent="0.3">
      <c r="A166" s="2"/>
      <c r="B166" s="2"/>
      <c r="C166" s="9"/>
    </row>
    <row r="167" spans="1:3" x14ac:dyDescent="0.3">
      <c r="A167" s="2"/>
      <c r="B167" s="2"/>
      <c r="C167" s="9"/>
    </row>
    <row r="168" spans="1:3" x14ac:dyDescent="0.3">
      <c r="A168" s="2"/>
      <c r="B168" s="2"/>
      <c r="C168" s="9"/>
    </row>
    <row r="169" spans="1:3" x14ac:dyDescent="0.3">
      <c r="A169" s="2"/>
      <c r="B169" s="2"/>
      <c r="C169" s="9"/>
    </row>
    <row r="170" spans="1:3" x14ac:dyDescent="0.3">
      <c r="A170" s="2"/>
      <c r="B170" s="2"/>
      <c r="C170" s="9"/>
    </row>
    <row r="171" spans="1:3" x14ac:dyDescent="0.3">
      <c r="A171" s="2"/>
      <c r="B171" s="2"/>
      <c r="C171" s="9"/>
    </row>
    <row r="172" spans="1:3" x14ac:dyDescent="0.3">
      <c r="A172" s="2"/>
      <c r="B172" s="2"/>
      <c r="C172" s="9"/>
    </row>
    <row r="173" spans="1:3" x14ac:dyDescent="0.3">
      <c r="A173" s="2"/>
      <c r="B173" s="2"/>
      <c r="C173" s="9"/>
    </row>
    <row r="174" spans="1:3" x14ac:dyDescent="0.3">
      <c r="A174" s="2"/>
      <c r="B174" s="2"/>
      <c r="C174" s="9"/>
    </row>
    <row r="175" spans="1:3" x14ac:dyDescent="0.3">
      <c r="A175" s="2"/>
      <c r="B175" s="2"/>
      <c r="C175" s="9"/>
    </row>
    <row r="176" spans="1:3" x14ac:dyDescent="0.3">
      <c r="A176" s="2"/>
      <c r="B176" s="2"/>
      <c r="C176" s="9"/>
    </row>
    <row r="177" spans="1:3" x14ac:dyDescent="0.3">
      <c r="A177" s="2"/>
      <c r="B177" s="2"/>
      <c r="C177" s="9"/>
    </row>
    <row r="178" spans="1:3" x14ac:dyDescent="0.3">
      <c r="A178" s="2"/>
      <c r="B178" s="2"/>
      <c r="C178" s="9"/>
    </row>
    <row r="179" spans="1:3" x14ac:dyDescent="0.3">
      <c r="A179" s="2"/>
      <c r="B179" s="2"/>
      <c r="C179" s="9"/>
    </row>
    <row r="180" spans="1:3" x14ac:dyDescent="0.3">
      <c r="A180" s="2"/>
      <c r="B180" s="2"/>
      <c r="C180" s="9"/>
    </row>
    <row r="181" spans="1:3" x14ac:dyDescent="0.3">
      <c r="A181" s="2"/>
      <c r="B181" s="2"/>
      <c r="C181" s="9"/>
    </row>
    <row r="182" spans="1:3" x14ac:dyDescent="0.3">
      <c r="A182" s="2"/>
      <c r="B182" s="2"/>
      <c r="C182" s="9"/>
    </row>
    <row r="183" spans="1:3" x14ac:dyDescent="0.3">
      <c r="A183" s="2"/>
      <c r="B183" s="2"/>
      <c r="C183" s="9"/>
    </row>
    <row r="184" spans="1:3" x14ac:dyDescent="0.3">
      <c r="A184" s="2"/>
      <c r="B184" s="2"/>
      <c r="C184" s="9"/>
    </row>
    <row r="185" spans="1:3" x14ac:dyDescent="0.3">
      <c r="A185" s="2"/>
      <c r="B185" s="2"/>
      <c r="C185" s="9"/>
    </row>
    <row r="186" spans="1:3" x14ac:dyDescent="0.3">
      <c r="A186" s="2"/>
      <c r="B186" s="2"/>
      <c r="C186" s="9"/>
    </row>
    <row r="187" spans="1:3" x14ac:dyDescent="0.3">
      <c r="A187" s="2"/>
      <c r="B187" s="2"/>
      <c r="C187" s="9"/>
    </row>
    <row r="188" spans="1:3" x14ac:dyDescent="0.3">
      <c r="A188" s="2"/>
      <c r="B188" s="2"/>
      <c r="C188" s="9"/>
    </row>
    <row r="189" spans="1:3" x14ac:dyDescent="0.3">
      <c r="A189" s="2"/>
      <c r="B189" s="2"/>
      <c r="C189" s="9"/>
    </row>
    <row r="190" spans="1:3" x14ac:dyDescent="0.3">
      <c r="A190" s="2"/>
      <c r="B190" s="2"/>
      <c r="C190" s="9"/>
    </row>
    <row r="191" spans="1:3" x14ac:dyDescent="0.3">
      <c r="A191" s="2"/>
      <c r="B191" s="2"/>
      <c r="C191" s="9"/>
    </row>
    <row r="192" spans="1:3" x14ac:dyDescent="0.3">
      <c r="A192" s="2"/>
      <c r="B192" s="2"/>
      <c r="C192" s="9"/>
    </row>
    <row r="193" spans="1:3" x14ac:dyDescent="0.3">
      <c r="A193" s="2"/>
      <c r="B193" s="2"/>
      <c r="C193" s="9"/>
    </row>
    <row r="194" spans="1:3" x14ac:dyDescent="0.3">
      <c r="A194" s="2"/>
      <c r="B194" s="2"/>
      <c r="C194" s="9"/>
    </row>
    <row r="195" spans="1:3" x14ac:dyDescent="0.3">
      <c r="A195" s="2"/>
      <c r="B195" s="2"/>
      <c r="C195" s="9"/>
    </row>
    <row r="196" spans="1:3" x14ac:dyDescent="0.3">
      <c r="A196" s="2"/>
      <c r="B196" s="2"/>
      <c r="C196" s="9"/>
    </row>
    <row r="197" spans="1:3" x14ac:dyDescent="0.3">
      <c r="A197" s="2"/>
      <c r="B197" s="2"/>
      <c r="C197" s="9"/>
    </row>
    <row r="198" spans="1:3" x14ac:dyDescent="0.3">
      <c r="A198" s="2"/>
      <c r="B198" s="2"/>
      <c r="C198" s="9"/>
    </row>
    <row r="199" spans="1:3" x14ac:dyDescent="0.3">
      <c r="A199" s="2"/>
      <c r="B199" s="2"/>
      <c r="C199" s="9"/>
    </row>
  </sheetData>
  <conditionalFormatting sqref="A1:C9">
    <cfRule type="expression" dxfId="1" priority="2">
      <formula>ISBLANK($C1:$C18)</formula>
    </cfRule>
  </conditionalFormatting>
  <conditionalFormatting sqref="A10:C199">
    <cfRule type="expression" dxfId="0" priority="1">
      <formula>ISBLANK($C10:$C28)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62B57268417D4DAC417293FE1765D8" ma:contentTypeVersion="6" ma:contentTypeDescription="Create a new document." ma:contentTypeScope="" ma:versionID="4f047a11d5d375ad790bbb83345aa575">
  <xsd:schema xmlns:xsd="http://www.w3.org/2001/XMLSchema" xmlns:xs="http://www.w3.org/2001/XMLSchema" xmlns:p="http://schemas.microsoft.com/office/2006/metadata/properties" xmlns:ns2="b38c3d24-9700-424e-aca0-a129b9255c89" xmlns:ns3="ae0a172e-1e13-4387-af7f-6f258c1c4171" targetNamespace="http://schemas.microsoft.com/office/2006/metadata/properties" ma:root="true" ma:fieldsID="bdd956bf7eae259d19e3ec5ff3810d21" ns2:_="" ns3:_="">
    <xsd:import namespace="b38c3d24-9700-424e-aca0-a129b9255c89"/>
    <xsd:import namespace="ae0a172e-1e13-4387-af7f-6f258c1c41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c3d24-9700-424e-aca0-a129b9255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a172e-1e13-4387-af7f-6f258c1c417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35DE37-8BFB-4F05-BAE7-9F0C8342C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8c3d24-9700-424e-aca0-a129b9255c89"/>
    <ds:schemaRef ds:uri="ae0a172e-1e13-4387-af7f-6f258c1c41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BC86BE-615F-42C8-98D4-C4318C10A2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F3DD7-DF6E-4E99-B7C1-7208BA1EEE2A}">
  <ds:schemaRefs>
    <ds:schemaRef ds:uri="ae0a172e-1e13-4387-af7f-6f258c1c4171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b38c3d24-9700-424e-aca0-a129b9255c89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2036_Tasks</vt:lpstr>
      <vt:lpstr>2036_Schedule</vt:lpstr>
      <vt:lpstr>2036_PCDS_DecisionDiscussion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Coleman, Chad</dc:creator>
  <cp:keywords/>
  <dc:description/>
  <cp:lastModifiedBy>Lee, Nicole</cp:lastModifiedBy>
  <cp:revision/>
  <dcterms:created xsi:type="dcterms:W3CDTF">2023-02-27T15:51:25Z</dcterms:created>
  <dcterms:modified xsi:type="dcterms:W3CDTF">2025-08-07T21:34:59Z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8e9819-3d07-47f7-9697-834686d925a0_Enabled">
    <vt:lpwstr>true</vt:lpwstr>
  </property>
  <property fmtid="{D5CDD505-2E9C-101B-9397-08002B2CF9AE}" pid="3" name="MSIP_Label_878e9819-3d07-47f7-9697-834686d925a0_SetDate">
    <vt:lpwstr>2023-04-12T15:30:02Z</vt:lpwstr>
  </property>
  <property fmtid="{D5CDD505-2E9C-101B-9397-08002B2CF9AE}" pid="4" name="MSIP_Label_878e9819-3d07-47f7-9697-834686d925a0_Method">
    <vt:lpwstr>Privileged</vt:lpwstr>
  </property>
  <property fmtid="{D5CDD505-2E9C-101B-9397-08002B2CF9AE}" pid="5" name="MSIP_Label_878e9819-3d07-47f7-9697-834686d925a0_Name">
    <vt:lpwstr>Public</vt:lpwstr>
  </property>
  <property fmtid="{D5CDD505-2E9C-101B-9397-08002B2CF9AE}" pid="6" name="MSIP_Label_878e9819-3d07-47f7-9697-834686d925a0_SiteId">
    <vt:lpwstr>fd6f305d-c929-4e10-9d46-2e7058aae5e6</vt:lpwstr>
  </property>
  <property fmtid="{D5CDD505-2E9C-101B-9397-08002B2CF9AE}" pid="7" name="MSIP_Label_878e9819-3d07-47f7-9697-834686d925a0_ActionId">
    <vt:lpwstr>97e0eeac-ff04-428e-8f98-aab13d059c56</vt:lpwstr>
  </property>
  <property fmtid="{D5CDD505-2E9C-101B-9397-08002B2CF9AE}" pid="8" name="MSIP_Label_878e9819-3d07-47f7-9697-834686d925a0_ContentBits">
    <vt:lpwstr>1</vt:lpwstr>
  </property>
  <property fmtid="{D5CDD505-2E9C-101B-9397-08002B2CF9AE}" pid="9" name="ContentTypeId">
    <vt:lpwstr>0x0101004A62B57268417D4DAC417293FE1765D8</vt:lpwstr>
  </property>
</Properties>
</file>