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PL\Production Cost Modeling\ADS 2032\Hydro\"/>
    </mc:Choice>
  </mc:AlternateContent>
  <bookViews>
    <workbookView xWindow="1176" yWindow="0" windowWidth="27612" windowHeight="14532" activeTab="1"/>
  </bookViews>
  <sheets>
    <sheet name="Units" sheetId="1" r:id="rId1"/>
    <sheet name="Plant Total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D50" i="1"/>
  <c r="F49" i="1"/>
  <c r="D49" i="1"/>
  <c r="F46" i="1"/>
  <c r="D46" i="1"/>
  <c r="F44" i="1"/>
  <c r="D44" i="1"/>
  <c r="F43" i="1"/>
  <c r="D43" i="1"/>
  <c r="F42" i="1"/>
  <c r="D42" i="1"/>
  <c r="F41" i="1"/>
  <c r="D41" i="1"/>
  <c r="F40" i="1"/>
  <c r="D40" i="1"/>
  <c r="F39" i="1"/>
  <c r="D39" i="1"/>
  <c r="F38" i="1"/>
  <c r="D38" i="1"/>
  <c r="F37" i="1"/>
  <c r="D37" i="1"/>
  <c r="F36" i="1"/>
  <c r="D36" i="1"/>
  <c r="F35" i="1"/>
  <c r="D35" i="1"/>
  <c r="F34" i="1"/>
  <c r="D34" i="1"/>
  <c r="F33" i="1"/>
  <c r="D33" i="1"/>
  <c r="F31" i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8" i="1"/>
  <c r="D18" i="1"/>
  <c r="F17" i="1"/>
  <c r="D17" i="1"/>
  <c r="F16" i="1"/>
  <c r="D16" i="1"/>
  <c r="F14" i="1"/>
  <c r="D14" i="1"/>
  <c r="F12" i="1"/>
  <c r="D12" i="1"/>
  <c r="F11" i="1"/>
  <c r="D11" i="1"/>
  <c r="F10" i="1"/>
  <c r="D10" i="1"/>
  <c r="F9" i="1"/>
  <c r="D9" i="1"/>
  <c r="F7" i="1"/>
  <c r="D7" i="1"/>
  <c r="F6" i="1"/>
  <c r="D6" i="1"/>
  <c r="F5" i="1"/>
  <c r="D5" i="1"/>
  <c r="F4" i="1"/>
  <c r="D4" i="1"/>
  <c r="F2" i="1"/>
  <c r="D2" i="1"/>
</calcChain>
</file>

<file path=xl/sharedStrings.xml><?xml version="1.0" encoding="utf-8"?>
<sst xmlns="http://schemas.openxmlformats.org/spreadsheetml/2006/main" count="128" uniqueCount="102">
  <si>
    <t>Plant</t>
  </si>
  <si>
    <t>Units</t>
  </si>
  <si>
    <t>Name Plate</t>
  </si>
  <si>
    <t>Total</t>
  </si>
  <si>
    <t>Maximum</t>
  </si>
  <si>
    <t>Notes</t>
  </si>
  <si>
    <t>Albeni Falls</t>
  </si>
  <si>
    <t xml:space="preserve"> 1-3</t>
  </si>
  <si>
    <t>Big Cliff</t>
  </si>
  <si>
    <t>Bonneville</t>
  </si>
  <si>
    <t xml:space="preserve"> 1-2</t>
  </si>
  <si>
    <t xml:space="preserve"> 3-10</t>
  </si>
  <si>
    <t xml:space="preserve"> 11-18</t>
  </si>
  <si>
    <t>F1-F2</t>
  </si>
  <si>
    <t>1-SS</t>
  </si>
  <si>
    <t>Chief Joseph</t>
  </si>
  <si>
    <t xml:space="preserve"> 1-16</t>
  </si>
  <si>
    <t>17-27</t>
  </si>
  <si>
    <t>Cougar</t>
  </si>
  <si>
    <t>Detroit</t>
  </si>
  <si>
    <t>Dexter</t>
  </si>
  <si>
    <t>*powerhouse is transformer limited to 17.3 MW</t>
  </si>
  <si>
    <t>Dworshak</t>
  </si>
  <si>
    <t>Foster</t>
  </si>
  <si>
    <t>Green Peter</t>
  </si>
  <si>
    <t>Hills Creek</t>
  </si>
  <si>
    <t>Ice Harbor</t>
  </si>
  <si>
    <t xml:space="preserve"> 2-3</t>
  </si>
  <si>
    <t>*generators rated at 115 MW but transformer limited to 103.5 MW</t>
  </si>
  <si>
    <t xml:space="preserve"> 4-6</t>
  </si>
  <si>
    <t>John Day</t>
  </si>
  <si>
    <t>Libby</t>
  </si>
  <si>
    <t>1, 3</t>
  </si>
  <si>
    <t>2, 4, 5</t>
  </si>
  <si>
    <t>Little Goose</t>
  </si>
  <si>
    <t xml:space="preserve"> 1-6</t>
  </si>
  <si>
    <t>Lookout Point</t>
  </si>
  <si>
    <t>*powerhouse is transformer limited to 138 MW</t>
  </si>
  <si>
    <t>Lost Creek</t>
  </si>
  <si>
    <t>Lower Granite</t>
  </si>
  <si>
    <t>*may not be fully up-to-date</t>
  </si>
  <si>
    <t>Lower Monumental</t>
  </si>
  <si>
    <t>McNary</t>
  </si>
  <si>
    <t>1-4, 6-12</t>
  </si>
  <si>
    <t>*these generators rated at 95 MW but limited by turbine and isophase bus to 80.5 MW</t>
  </si>
  <si>
    <t>5, 14</t>
  </si>
  <si>
    <t>The Dalles</t>
  </si>
  <si>
    <t xml:space="preserve"> 1-14</t>
  </si>
  <si>
    <t>15-22</t>
  </si>
  <si>
    <t>*generators transformer limited to 13.1 MW each</t>
  </si>
  <si>
    <t>Anderson Ranch</t>
  </si>
  <si>
    <t>Black Canyon</t>
  </si>
  <si>
    <t>Boise River Diversion</t>
  </si>
  <si>
    <t>Chandler 1 - 2</t>
  </si>
  <si>
    <t>Grand Coulee</t>
  </si>
  <si>
    <t xml:space="preserve"> 1-18</t>
  </si>
  <si>
    <t>19-21</t>
  </si>
  <si>
    <t>22-24</t>
  </si>
  <si>
    <t>Keys Pumping Plant</t>
  </si>
  <si>
    <t>PG 7-8</t>
  </si>
  <si>
    <t>PG 9-12</t>
  </si>
  <si>
    <t>Green Springs</t>
  </si>
  <si>
    <t>Hungry Horse</t>
  </si>
  <si>
    <t xml:space="preserve"> 1-4</t>
  </si>
  <si>
    <t>Minidoka</t>
  </si>
  <si>
    <t xml:space="preserve"> 8-9</t>
  </si>
  <si>
    <t>Palisades</t>
  </si>
  <si>
    <t>Roza</t>
  </si>
  <si>
    <t>Name</t>
  </si>
  <si>
    <t>Installed Nameplate Capacity</t>
  </si>
  <si>
    <t>Maximum Capacity</t>
  </si>
  <si>
    <t>Albeni Falls 1- 3</t>
  </si>
  <si>
    <t>Anderson Ranch 1 - 2</t>
  </si>
  <si>
    <t>Black Canyon 1 - 2</t>
  </si>
  <si>
    <t>Boise River Diversion 1- 3</t>
  </si>
  <si>
    <t>Bonneville 1 - 18</t>
  </si>
  <si>
    <t>Bonneville Fishway F1 &amp; F2</t>
  </si>
  <si>
    <t>Chief Joseph 1 - 27</t>
  </si>
  <si>
    <t>Cougar 1 &amp; 2</t>
  </si>
  <si>
    <t>Detroit 1 &amp; 2</t>
  </si>
  <si>
    <t>*rewound units are transformer limited</t>
  </si>
  <si>
    <t>Dworshak 1 - 3</t>
  </si>
  <si>
    <t>Foster 1 &amp; 2</t>
  </si>
  <si>
    <t>Grand Coulee 1 - 24</t>
  </si>
  <si>
    <t>Keys Pumping Plant PG 7-12</t>
  </si>
  <si>
    <t>Green Peter 1 &amp; 2</t>
  </si>
  <si>
    <t>Hills Creek 1 &amp; 2</t>
  </si>
  <si>
    <t>Hungry Horse 1 - 4</t>
  </si>
  <si>
    <t>Ice Harbor 1 - 6</t>
  </si>
  <si>
    <t>John Day 1 - 16</t>
  </si>
  <si>
    <t>Libby 1 - 5</t>
  </si>
  <si>
    <t>Little Goose 1 - 6</t>
  </si>
  <si>
    <t>Lookout Point 1 - 3</t>
  </si>
  <si>
    <t>Lost Creek 1 - 2</t>
  </si>
  <si>
    <t>Lower Granite 1 - 6</t>
  </si>
  <si>
    <t>Lower Monumental 1- 6</t>
  </si>
  <si>
    <t>McNary 1- 14</t>
  </si>
  <si>
    <t>*rewound units limited by turbines and isophase bus</t>
  </si>
  <si>
    <t>Minidoka 6-9</t>
  </si>
  <si>
    <t>Palisades 1 - 4</t>
  </si>
  <si>
    <t>The Dalles 1 - 22</t>
  </si>
  <si>
    <t>The Dalles F1 &amp; 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</si>
</sst>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9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NumberFormat="1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left"/>
    </xf>
    <xf numFmtId="0" fontId="0" fillId="0" borderId="14" xfId="0" applyNumberForma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 applyAlignment="1">
      <alignment horizontal="left"/>
    </xf>
    <xf numFmtId="16" fontId="0" fillId="0" borderId="8" xfId="0" applyNumberFormat="1" applyBorder="1" applyAlignment="1">
      <alignment horizontal="center"/>
    </xf>
    <xf numFmtId="0" fontId="0" fillId="0" borderId="4" xfId="0" applyFont="1" applyBorder="1" applyAlignment="1">
      <alignment horizontal="left"/>
    </xf>
    <xf numFmtId="16" fontId="0" fillId="0" borderId="11" xfId="0" applyNumberFormat="1" applyBorder="1" applyAlignment="1">
      <alignment horizontal="center"/>
    </xf>
    <xf numFmtId="16" fontId="0" fillId="0" borderId="5" xfId="0" applyNumberForma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Font="1" applyBorder="1" applyAlignment="1">
      <alignment horizontal="left"/>
    </xf>
    <xf numFmtId="0" fontId="2" fillId="2" borderId="15" xfId="0" applyFont="1" applyFill="1" applyBorder="1" applyAlignment="1" applyProtection="1">
      <alignment horizontal="center" wrapText="1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164" fontId="3" fillId="4" borderId="18" xfId="0" applyNumberFormat="1" applyFont="1" applyFill="1" applyBorder="1" applyAlignment="1">
      <alignment horizontal="center" vertical="top"/>
    </xf>
    <xf numFmtId="1" fontId="3" fillId="4" borderId="18" xfId="0" applyNumberFormat="1" applyFont="1" applyFill="1" applyBorder="1" applyAlignment="1">
      <alignment horizontal="center" vertical="top"/>
    </xf>
    <xf numFmtId="1" fontId="3" fillId="4" borderId="9" xfId="0" applyNumberFormat="1" applyFont="1" applyFill="1" applyBorder="1" applyAlignment="1">
      <alignment horizontal="center" vertical="top"/>
    </xf>
    <xf numFmtId="0" fontId="0" fillId="0" borderId="0" xfId="0" applyBorder="1"/>
    <xf numFmtId="1" fontId="3" fillId="4" borderId="20" xfId="0" applyNumberFormat="1" applyFont="1" applyFill="1" applyBorder="1" applyAlignment="1">
      <alignment horizontal="center" vertical="top"/>
    </xf>
    <xf numFmtId="0" fontId="3" fillId="5" borderId="17" xfId="0" applyFont="1" applyFill="1" applyBorder="1" applyAlignment="1">
      <alignment vertical="top"/>
    </xf>
    <xf numFmtId="164" fontId="3" fillId="5" borderId="18" xfId="0" applyNumberFormat="1" applyFont="1" applyFill="1" applyBorder="1" applyAlignment="1">
      <alignment horizontal="center" vertical="top"/>
    </xf>
    <xf numFmtId="1" fontId="3" fillId="5" borderId="18" xfId="0" applyNumberFormat="1" applyFont="1" applyFill="1" applyBorder="1" applyAlignment="1">
      <alignment horizontal="center" vertical="top"/>
    </xf>
    <xf numFmtId="0" fontId="3" fillId="5" borderId="19" xfId="0" applyFont="1" applyFill="1" applyBorder="1" applyAlignment="1">
      <alignment vertical="top"/>
    </xf>
    <xf numFmtId="1" fontId="3" fillId="5" borderId="20" xfId="0" applyNumberFormat="1" applyFont="1" applyFill="1" applyBorder="1" applyAlignment="1">
      <alignment horizontal="center" vertical="top"/>
    </xf>
    <xf numFmtId="0" fontId="3" fillId="5" borderId="21" xfId="0" applyFont="1" applyFill="1" applyBorder="1" applyAlignment="1">
      <alignment vertical="top"/>
    </xf>
    <xf numFmtId="1" fontId="3" fillId="5" borderId="9" xfId="0" applyNumberFormat="1" applyFont="1" applyFill="1" applyBorder="1" applyAlignment="1">
      <alignment horizontal="center" vertical="top"/>
    </xf>
    <xf numFmtId="0" fontId="0" fillId="0" borderId="0" xfId="0" applyBorder="1" applyAlignment="1">
      <alignment horizontal="left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10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F60" sqref="F60"/>
    </sheetView>
  </sheetViews>
  <sheetFormatPr defaultRowHeight="14.4" x14ac:dyDescent="0.3"/>
  <cols>
    <col min="1" max="1" width="23.6640625" style="52" bestFit="1" customWidth="1"/>
    <col min="2" max="2" width="8.88671875" style="53"/>
    <col min="3" max="3" width="10.44140625" style="54" bestFit="1" customWidth="1"/>
    <col min="4" max="4" width="9" style="54" customWidth="1"/>
    <col min="5" max="5" width="9.5546875" style="54" bestFit="1" customWidth="1"/>
    <col min="6" max="6" width="8.88671875" style="54"/>
    <col min="7" max="7" width="72.5546875" style="52" bestFit="1" customWidth="1"/>
    <col min="8" max="16384" width="8.88671875" style="43"/>
  </cols>
  <sheetData>
    <row r="1" spans="1:7" customFormat="1" ht="15" thickBot="1" x14ac:dyDescent="0.3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5" t="s">
        <v>3</v>
      </c>
      <c r="G1" s="5" t="s">
        <v>5</v>
      </c>
    </row>
    <row r="2" spans="1:7" customFormat="1" x14ac:dyDescent="0.3">
      <c r="A2" s="6" t="s">
        <v>6</v>
      </c>
      <c r="B2" s="7" t="s">
        <v>7</v>
      </c>
      <c r="C2" s="8">
        <v>14.2</v>
      </c>
      <c r="D2" s="9">
        <f>C2*3</f>
        <v>42.599999999999994</v>
      </c>
      <c r="E2" s="8">
        <v>16.3</v>
      </c>
      <c r="F2" s="10">
        <f>E2*3</f>
        <v>48.900000000000006</v>
      </c>
      <c r="G2" s="11"/>
    </row>
    <row r="3" spans="1:7" customFormat="1" x14ac:dyDescent="0.3">
      <c r="A3" s="12" t="s">
        <v>8</v>
      </c>
      <c r="B3" s="13">
        <v>1</v>
      </c>
      <c r="C3" s="14">
        <v>22.5</v>
      </c>
      <c r="D3" s="15">
        <v>22.5</v>
      </c>
      <c r="E3" s="14">
        <v>22.5</v>
      </c>
      <c r="F3" s="16">
        <v>22.5</v>
      </c>
      <c r="G3" s="17"/>
    </row>
    <row r="4" spans="1:7" customFormat="1" x14ac:dyDescent="0.3">
      <c r="A4" s="58" t="s">
        <v>9</v>
      </c>
      <c r="B4" s="18" t="s">
        <v>10</v>
      </c>
      <c r="C4" s="19">
        <v>53.5</v>
      </c>
      <c r="D4" s="20">
        <f>C4*2</f>
        <v>107</v>
      </c>
      <c r="E4" s="19">
        <v>53.5</v>
      </c>
      <c r="F4" s="21">
        <f>E4*2</f>
        <v>107</v>
      </c>
      <c r="G4" s="22"/>
    </row>
    <row r="5" spans="1:7" customFormat="1" x14ac:dyDescent="0.3">
      <c r="A5" s="59"/>
      <c r="B5" s="18" t="s">
        <v>11</v>
      </c>
      <c r="C5" s="19">
        <v>62.1</v>
      </c>
      <c r="D5" s="20">
        <f>C5*8</f>
        <v>496.8</v>
      </c>
      <c r="E5" s="19">
        <v>62.1</v>
      </c>
      <c r="F5" s="21">
        <f>E5*8</f>
        <v>496.8</v>
      </c>
      <c r="G5" s="22"/>
    </row>
    <row r="6" spans="1:7" customFormat="1" x14ac:dyDescent="0.3">
      <c r="A6" s="59"/>
      <c r="B6" s="18" t="s">
        <v>12</v>
      </c>
      <c r="C6" s="19">
        <v>66.5</v>
      </c>
      <c r="D6" s="20">
        <f>C6*8</f>
        <v>532</v>
      </c>
      <c r="E6" s="19">
        <v>76.5</v>
      </c>
      <c r="F6" s="21">
        <f>E6*8</f>
        <v>612</v>
      </c>
      <c r="G6" s="22"/>
    </row>
    <row r="7" spans="1:7" customFormat="1" x14ac:dyDescent="0.3">
      <c r="A7" s="59"/>
      <c r="B7" s="18" t="s">
        <v>13</v>
      </c>
      <c r="C7" s="19">
        <v>13.1</v>
      </c>
      <c r="D7" s="20">
        <f>C7*2</f>
        <v>26.2</v>
      </c>
      <c r="E7" s="19">
        <v>13.1</v>
      </c>
      <c r="F7" s="21">
        <f>E7*2</f>
        <v>26.2</v>
      </c>
      <c r="G7" s="22"/>
    </row>
    <row r="8" spans="1:7" customFormat="1" x14ac:dyDescent="0.3">
      <c r="A8" s="60"/>
      <c r="B8" s="18" t="s">
        <v>14</v>
      </c>
      <c r="C8" s="19">
        <v>4</v>
      </c>
      <c r="D8" s="20">
        <v>4</v>
      </c>
      <c r="E8" s="19">
        <v>4</v>
      </c>
      <c r="F8" s="21">
        <v>4</v>
      </c>
      <c r="G8" s="22"/>
    </row>
    <row r="9" spans="1:7" customFormat="1" x14ac:dyDescent="0.3">
      <c r="A9" s="58" t="s">
        <v>15</v>
      </c>
      <c r="B9" s="23" t="s">
        <v>16</v>
      </c>
      <c r="C9" s="24">
        <v>88.3</v>
      </c>
      <c r="D9" s="25">
        <f>C9*16</f>
        <v>1412.8</v>
      </c>
      <c r="E9" s="24">
        <v>88.3</v>
      </c>
      <c r="F9" s="25">
        <f>E9*16</f>
        <v>1412.8</v>
      </c>
      <c r="G9" s="26"/>
    </row>
    <row r="10" spans="1:7" customFormat="1" x14ac:dyDescent="0.3">
      <c r="A10" s="60"/>
      <c r="B10" s="18" t="s">
        <v>17</v>
      </c>
      <c r="C10" s="19">
        <v>95</v>
      </c>
      <c r="D10" s="20">
        <f>C10*11</f>
        <v>1045</v>
      </c>
      <c r="E10" s="19">
        <v>109.2</v>
      </c>
      <c r="F10" s="21">
        <f>E10*11</f>
        <v>1201.2</v>
      </c>
      <c r="G10" s="22"/>
    </row>
    <row r="11" spans="1:7" customFormat="1" x14ac:dyDescent="0.3">
      <c r="A11" s="12" t="s">
        <v>18</v>
      </c>
      <c r="B11" s="27" t="s">
        <v>10</v>
      </c>
      <c r="C11" s="14">
        <v>14.4</v>
      </c>
      <c r="D11" s="15">
        <f>C11*2</f>
        <v>28.8</v>
      </c>
      <c r="E11" s="14">
        <v>14.4</v>
      </c>
      <c r="F11" s="16">
        <f>E11*2</f>
        <v>28.8</v>
      </c>
      <c r="G11" s="17"/>
    </row>
    <row r="12" spans="1:7" customFormat="1" x14ac:dyDescent="0.3">
      <c r="A12" s="12" t="s">
        <v>19</v>
      </c>
      <c r="B12" s="13" t="s">
        <v>10</v>
      </c>
      <c r="C12" s="14">
        <v>63</v>
      </c>
      <c r="D12" s="15">
        <f>C12*2</f>
        <v>126</v>
      </c>
      <c r="E12" s="14">
        <v>63</v>
      </c>
      <c r="F12" s="16">
        <f>E12*2</f>
        <v>126</v>
      </c>
      <c r="G12" s="17"/>
    </row>
    <row r="13" spans="1:7" customFormat="1" x14ac:dyDescent="0.3">
      <c r="A13" s="28" t="s">
        <v>20</v>
      </c>
      <c r="B13" s="7">
        <v>1</v>
      </c>
      <c r="C13" s="8">
        <v>22.4</v>
      </c>
      <c r="D13" s="9">
        <v>22.4</v>
      </c>
      <c r="E13" s="8">
        <v>22.4</v>
      </c>
      <c r="F13" s="10">
        <v>22.4</v>
      </c>
      <c r="G13" s="11" t="s">
        <v>21</v>
      </c>
    </row>
    <row r="14" spans="1:7" customFormat="1" x14ac:dyDescent="0.3">
      <c r="A14" s="58" t="s">
        <v>22</v>
      </c>
      <c r="B14" s="18" t="s">
        <v>10</v>
      </c>
      <c r="C14" s="19">
        <v>90</v>
      </c>
      <c r="D14" s="20">
        <f>C14*2</f>
        <v>180</v>
      </c>
      <c r="E14" s="19">
        <v>103.5</v>
      </c>
      <c r="F14" s="21">
        <f>E14*2</f>
        <v>207</v>
      </c>
      <c r="G14" s="22"/>
    </row>
    <row r="15" spans="1:7" customFormat="1" x14ac:dyDescent="0.3">
      <c r="A15" s="60"/>
      <c r="B15" s="7">
        <v>3</v>
      </c>
      <c r="C15" s="8">
        <v>253</v>
      </c>
      <c r="D15" s="9">
        <v>253</v>
      </c>
      <c r="E15" s="8">
        <v>253</v>
      </c>
      <c r="F15" s="10">
        <v>253</v>
      </c>
      <c r="G15" s="11"/>
    </row>
    <row r="16" spans="1:7" customFormat="1" x14ac:dyDescent="0.3">
      <c r="A16" s="12" t="s">
        <v>23</v>
      </c>
      <c r="B16" s="13" t="s">
        <v>10</v>
      </c>
      <c r="C16" s="14">
        <v>10</v>
      </c>
      <c r="D16" s="15">
        <f>C16*2</f>
        <v>20</v>
      </c>
      <c r="E16" s="14">
        <v>11.5</v>
      </c>
      <c r="F16" s="16">
        <f>E16*2</f>
        <v>23</v>
      </c>
      <c r="G16" s="17"/>
    </row>
    <row r="17" spans="1:7" customFormat="1" x14ac:dyDescent="0.3">
      <c r="A17" s="12" t="s">
        <v>24</v>
      </c>
      <c r="B17" s="13" t="s">
        <v>10</v>
      </c>
      <c r="C17" s="14">
        <v>46</v>
      </c>
      <c r="D17" s="15">
        <f>C17*2</f>
        <v>92</v>
      </c>
      <c r="E17" s="14">
        <v>46</v>
      </c>
      <c r="F17" s="16">
        <f>E17*2</f>
        <v>92</v>
      </c>
      <c r="G17" s="17"/>
    </row>
    <row r="18" spans="1:7" customFormat="1" x14ac:dyDescent="0.3">
      <c r="A18" s="12" t="s">
        <v>25</v>
      </c>
      <c r="B18" s="13" t="s">
        <v>10</v>
      </c>
      <c r="C18" s="14">
        <v>17.25</v>
      </c>
      <c r="D18" s="15">
        <f>C18*2</f>
        <v>34.5</v>
      </c>
      <c r="E18" s="14">
        <v>17.25</v>
      </c>
      <c r="F18" s="16">
        <f>E18*2</f>
        <v>34.5</v>
      </c>
      <c r="G18" s="17"/>
    </row>
    <row r="19" spans="1:7" customFormat="1" x14ac:dyDescent="0.3">
      <c r="A19" s="55" t="s">
        <v>26</v>
      </c>
      <c r="B19" s="18">
        <v>1</v>
      </c>
      <c r="C19" s="19">
        <v>90</v>
      </c>
      <c r="D19" s="20">
        <v>90</v>
      </c>
      <c r="E19" s="19">
        <v>103.5</v>
      </c>
      <c r="F19" s="21">
        <v>103.5</v>
      </c>
      <c r="G19" s="22"/>
    </row>
    <row r="20" spans="1:7" customFormat="1" x14ac:dyDescent="0.3">
      <c r="A20" s="56"/>
      <c r="B20" s="29" t="s">
        <v>27</v>
      </c>
      <c r="C20" s="19">
        <v>103.5</v>
      </c>
      <c r="D20" s="20">
        <f>C20*2</f>
        <v>207</v>
      </c>
      <c r="E20" s="19">
        <v>103.5</v>
      </c>
      <c r="F20" s="21">
        <f>E20*2</f>
        <v>207</v>
      </c>
      <c r="G20" s="22" t="s">
        <v>28</v>
      </c>
    </row>
    <row r="21" spans="1:7" customFormat="1" x14ac:dyDescent="0.3">
      <c r="A21" s="57"/>
      <c r="B21" s="30" t="s">
        <v>29</v>
      </c>
      <c r="C21" s="8">
        <v>111</v>
      </c>
      <c r="D21" s="9">
        <f>C21*3</f>
        <v>333</v>
      </c>
      <c r="E21" s="8">
        <v>128</v>
      </c>
      <c r="F21" s="10">
        <f>E21*3</f>
        <v>384</v>
      </c>
      <c r="G21" s="11"/>
    </row>
    <row r="22" spans="1:7" customFormat="1" x14ac:dyDescent="0.3">
      <c r="A22" s="12" t="s">
        <v>30</v>
      </c>
      <c r="B22" s="13" t="s">
        <v>16</v>
      </c>
      <c r="C22" s="14">
        <v>155.25</v>
      </c>
      <c r="D22" s="15">
        <f>C22*16</f>
        <v>2484</v>
      </c>
      <c r="E22" s="14">
        <v>155.25</v>
      </c>
      <c r="F22" s="16">
        <f>E22*16</f>
        <v>2484</v>
      </c>
      <c r="G22" s="17"/>
    </row>
    <row r="23" spans="1:7" customFormat="1" x14ac:dyDescent="0.3">
      <c r="A23" s="58" t="s">
        <v>31</v>
      </c>
      <c r="B23" s="18" t="s">
        <v>32</v>
      </c>
      <c r="C23" s="19">
        <v>121</v>
      </c>
      <c r="D23" s="20">
        <f>C23*2</f>
        <v>242</v>
      </c>
      <c r="E23" s="19">
        <v>121</v>
      </c>
      <c r="F23" s="21">
        <f>E23*2</f>
        <v>242</v>
      </c>
      <c r="G23" s="22"/>
    </row>
    <row r="24" spans="1:7" customFormat="1" x14ac:dyDescent="0.3">
      <c r="A24" s="60"/>
      <c r="B24" s="7" t="s">
        <v>33</v>
      </c>
      <c r="C24" s="8">
        <v>105</v>
      </c>
      <c r="D24" s="9">
        <f>C24*3</f>
        <v>315</v>
      </c>
      <c r="E24" s="8">
        <v>121</v>
      </c>
      <c r="F24" s="10">
        <f>E24*3</f>
        <v>363</v>
      </c>
      <c r="G24" s="11"/>
    </row>
    <row r="25" spans="1:7" customFormat="1" x14ac:dyDescent="0.3">
      <c r="A25" s="12" t="s">
        <v>34</v>
      </c>
      <c r="B25" s="13" t="s">
        <v>35</v>
      </c>
      <c r="C25" s="14">
        <v>135</v>
      </c>
      <c r="D25" s="15">
        <f>C25*6</f>
        <v>810</v>
      </c>
      <c r="E25" s="14">
        <v>155</v>
      </c>
      <c r="F25" s="16">
        <f>E25*6</f>
        <v>930</v>
      </c>
      <c r="G25" s="17"/>
    </row>
    <row r="26" spans="1:7" customFormat="1" x14ac:dyDescent="0.3">
      <c r="A26" s="31" t="s">
        <v>36</v>
      </c>
      <c r="B26" s="27" t="s">
        <v>7</v>
      </c>
      <c r="C26" s="14">
        <v>60.5</v>
      </c>
      <c r="D26" s="15">
        <f>C26*3</f>
        <v>181.5</v>
      </c>
      <c r="E26" s="14">
        <v>60.5</v>
      </c>
      <c r="F26" s="16">
        <f>E26*3</f>
        <v>181.5</v>
      </c>
      <c r="G26" s="17" t="s">
        <v>37</v>
      </c>
    </row>
    <row r="27" spans="1:7" customFormat="1" x14ac:dyDescent="0.3">
      <c r="A27" s="12" t="s">
        <v>38</v>
      </c>
      <c r="B27" s="13" t="s">
        <v>10</v>
      </c>
      <c r="C27" s="14">
        <v>24.5</v>
      </c>
      <c r="D27" s="15">
        <f>C27*2</f>
        <v>49</v>
      </c>
      <c r="E27" s="14">
        <v>28</v>
      </c>
      <c r="F27" s="16">
        <f>E27*2</f>
        <v>56</v>
      </c>
      <c r="G27" s="17"/>
    </row>
    <row r="28" spans="1:7" customFormat="1" x14ac:dyDescent="0.3">
      <c r="A28" s="12" t="s">
        <v>39</v>
      </c>
      <c r="B28" s="27" t="s">
        <v>35</v>
      </c>
      <c r="C28" s="14">
        <v>135</v>
      </c>
      <c r="D28" s="15">
        <f>C28*6</f>
        <v>810</v>
      </c>
      <c r="E28" s="14">
        <v>155</v>
      </c>
      <c r="F28" s="16">
        <f>E28*6</f>
        <v>930</v>
      </c>
      <c r="G28" s="17" t="s">
        <v>40</v>
      </c>
    </row>
    <row r="29" spans="1:7" customFormat="1" x14ac:dyDescent="0.3">
      <c r="A29" s="12" t="s">
        <v>41</v>
      </c>
      <c r="B29" s="13" t="s">
        <v>35</v>
      </c>
      <c r="C29" s="14">
        <v>135</v>
      </c>
      <c r="D29" s="15">
        <f>C29*6</f>
        <v>810</v>
      </c>
      <c r="E29" s="14">
        <v>155</v>
      </c>
      <c r="F29" s="16">
        <f>E29*6</f>
        <v>930</v>
      </c>
      <c r="G29" s="17"/>
    </row>
    <row r="30" spans="1:7" customFormat="1" x14ac:dyDescent="0.3">
      <c r="A30" s="55" t="s">
        <v>42</v>
      </c>
      <c r="B30" s="18" t="s">
        <v>43</v>
      </c>
      <c r="C30" s="19">
        <v>80.5</v>
      </c>
      <c r="D30" s="20">
        <f>C30*11</f>
        <v>885.5</v>
      </c>
      <c r="E30" s="19">
        <v>80.5</v>
      </c>
      <c r="F30" s="21">
        <f>E30*11</f>
        <v>885.5</v>
      </c>
      <c r="G30" s="22" t="s">
        <v>44</v>
      </c>
    </row>
    <row r="31" spans="1:7" customFormat="1" x14ac:dyDescent="0.3">
      <c r="A31" s="56"/>
      <c r="B31" s="18" t="s">
        <v>45</v>
      </c>
      <c r="C31" s="19">
        <v>80.5</v>
      </c>
      <c r="D31" s="20">
        <f>C31*2</f>
        <v>161</v>
      </c>
      <c r="E31" s="19">
        <v>80.5</v>
      </c>
      <c r="F31" s="21">
        <f>E31*2</f>
        <v>161</v>
      </c>
      <c r="G31" s="22"/>
    </row>
    <row r="32" spans="1:7" customFormat="1" x14ac:dyDescent="0.3">
      <c r="A32" s="57"/>
      <c r="B32" s="7">
        <v>13</v>
      </c>
      <c r="C32" s="8">
        <v>70</v>
      </c>
      <c r="D32" s="9">
        <v>70</v>
      </c>
      <c r="E32" s="8">
        <v>80.5</v>
      </c>
      <c r="F32" s="10">
        <v>80.5</v>
      </c>
      <c r="G32" s="11"/>
    </row>
    <row r="33" spans="1:7" customFormat="1" x14ac:dyDescent="0.3">
      <c r="A33" s="55" t="s">
        <v>46</v>
      </c>
      <c r="B33" s="18" t="s">
        <v>47</v>
      </c>
      <c r="C33" s="19">
        <v>78</v>
      </c>
      <c r="D33" s="20">
        <f>C33*14</f>
        <v>1092</v>
      </c>
      <c r="E33" s="19">
        <v>90</v>
      </c>
      <c r="F33" s="21">
        <f>E33*14</f>
        <v>1260</v>
      </c>
      <c r="G33" s="22"/>
    </row>
    <row r="34" spans="1:7" customFormat="1" x14ac:dyDescent="0.3">
      <c r="A34" s="56"/>
      <c r="B34" s="18" t="s">
        <v>48</v>
      </c>
      <c r="C34" s="19">
        <v>86</v>
      </c>
      <c r="D34" s="20">
        <f>C34*8</f>
        <v>688</v>
      </c>
      <c r="E34" s="19">
        <v>99</v>
      </c>
      <c r="F34" s="21">
        <f>E34*8</f>
        <v>792</v>
      </c>
      <c r="G34" s="22"/>
    </row>
    <row r="35" spans="1:7" customFormat="1" x14ac:dyDescent="0.3">
      <c r="A35" s="57"/>
      <c r="B35" s="7" t="s">
        <v>13</v>
      </c>
      <c r="C35" s="8">
        <v>15.5</v>
      </c>
      <c r="D35" s="9">
        <f>C35*2</f>
        <v>31</v>
      </c>
      <c r="E35" s="8">
        <v>15.5</v>
      </c>
      <c r="F35" s="10">
        <f>E35*2</f>
        <v>31</v>
      </c>
      <c r="G35" s="11" t="s">
        <v>49</v>
      </c>
    </row>
    <row r="36" spans="1:7" customFormat="1" x14ac:dyDescent="0.3">
      <c r="A36" s="12" t="s">
        <v>50</v>
      </c>
      <c r="B36" s="27" t="s">
        <v>10</v>
      </c>
      <c r="C36" s="14">
        <v>20</v>
      </c>
      <c r="D36" s="15">
        <f>C36*2</f>
        <v>40</v>
      </c>
      <c r="E36" s="14">
        <v>20</v>
      </c>
      <c r="F36" s="16">
        <f>E36*2</f>
        <v>40</v>
      </c>
      <c r="G36" s="17"/>
    </row>
    <row r="37" spans="1:7" customFormat="1" x14ac:dyDescent="0.3">
      <c r="A37" s="12" t="s">
        <v>51</v>
      </c>
      <c r="B37" s="13" t="s">
        <v>10</v>
      </c>
      <c r="C37" s="14">
        <v>5.0999999999999996</v>
      </c>
      <c r="D37" s="15">
        <f>C37*2</f>
        <v>10.199999999999999</v>
      </c>
      <c r="E37" s="14">
        <v>5.0999999999999996</v>
      </c>
      <c r="F37" s="16">
        <f>E37*2</f>
        <v>10.199999999999999</v>
      </c>
      <c r="G37" s="17"/>
    </row>
    <row r="38" spans="1:7" customFormat="1" x14ac:dyDescent="0.3">
      <c r="A38" s="31" t="s">
        <v>52</v>
      </c>
      <c r="B38" s="32" t="s">
        <v>7</v>
      </c>
      <c r="C38" s="33">
        <v>1.1499999999999999</v>
      </c>
      <c r="D38" s="34">
        <f>C38*3</f>
        <v>3.4499999999999997</v>
      </c>
      <c r="E38" s="33">
        <v>1.1499999999999999</v>
      </c>
      <c r="F38" s="35">
        <f>E38*3</f>
        <v>3.4499999999999997</v>
      </c>
      <c r="G38" s="36"/>
    </row>
    <row r="39" spans="1:7" customFormat="1" x14ac:dyDescent="0.3">
      <c r="A39" s="12" t="s">
        <v>53</v>
      </c>
      <c r="B39" s="13" t="s">
        <v>10</v>
      </c>
      <c r="C39" s="14">
        <v>6</v>
      </c>
      <c r="D39" s="15">
        <f>C39*2</f>
        <v>12</v>
      </c>
      <c r="E39" s="14">
        <v>6</v>
      </c>
      <c r="F39" s="16">
        <f>E39*2</f>
        <v>12</v>
      </c>
      <c r="G39" s="17"/>
    </row>
    <row r="40" spans="1:7" customFormat="1" x14ac:dyDescent="0.3">
      <c r="A40" s="58" t="s">
        <v>54</v>
      </c>
      <c r="B40" s="29" t="s">
        <v>55</v>
      </c>
      <c r="C40" s="19">
        <v>125</v>
      </c>
      <c r="D40" s="20">
        <f>C40*18</f>
        <v>2250</v>
      </c>
      <c r="E40" s="19">
        <v>125</v>
      </c>
      <c r="F40" s="21">
        <f>E40*18</f>
        <v>2250</v>
      </c>
      <c r="G40" s="22"/>
    </row>
    <row r="41" spans="1:7" customFormat="1" x14ac:dyDescent="0.3">
      <c r="A41" s="59"/>
      <c r="B41" s="18" t="s">
        <v>56</v>
      </c>
      <c r="C41" s="19">
        <v>600</v>
      </c>
      <c r="D41" s="20">
        <f>C41*3</f>
        <v>1800</v>
      </c>
      <c r="E41" s="19">
        <v>690</v>
      </c>
      <c r="F41" s="21">
        <f>E41*3</f>
        <v>2070</v>
      </c>
      <c r="G41" s="22"/>
    </row>
    <row r="42" spans="1:7" customFormat="1" x14ac:dyDescent="0.3">
      <c r="A42" s="60"/>
      <c r="B42" s="7" t="s">
        <v>57</v>
      </c>
      <c r="C42" s="8">
        <v>805</v>
      </c>
      <c r="D42" s="9">
        <f>C42*3</f>
        <v>2415</v>
      </c>
      <c r="E42" s="8">
        <v>805</v>
      </c>
      <c r="F42" s="10">
        <f>E42*3</f>
        <v>2415</v>
      </c>
      <c r="G42" s="11"/>
    </row>
    <row r="43" spans="1:7" customFormat="1" x14ac:dyDescent="0.3">
      <c r="A43" s="58" t="s">
        <v>58</v>
      </c>
      <c r="B43" s="29" t="s">
        <v>59</v>
      </c>
      <c r="C43" s="19">
        <v>50</v>
      </c>
      <c r="D43" s="20">
        <f>C43*2</f>
        <v>100</v>
      </c>
      <c r="E43" s="19">
        <v>50</v>
      </c>
      <c r="F43" s="21">
        <f>E43*2</f>
        <v>100</v>
      </c>
      <c r="G43" s="22"/>
    </row>
    <row r="44" spans="1:7" customFormat="1" x14ac:dyDescent="0.3">
      <c r="A44" s="60"/>
      <c r="B44" s="7" t="s">
        <v>60</v>
      </c>
      <c r="C44" s="8">
        <v>53.5</v>
      </c>
      <c r="D44" s="9">
        <f>C44*4</f>
        <v>214</v>
      </c>
      <c r="E44" s="8">
        <v>53.5</v>
      </c>
      <c r="F44" s="10">
        <f>E44*4</f>
        <v>214</v>
      </c>
      <c r="G44" s="11"/>
    </row>
    <row r="45" spans="1:7" customFormat="1" x14ac:dyDescent="0.3">
      <c r="A45" s="12" t="s">
        <v>61</v>
      </c>
      <c r="B45" s="13">
        <v>1</v>
      </c>
      <c r="C45" s="14">
        <v>17.3</v>
      </c>
      <c r="D45" s="15">
        <v>17.3</v>
      </c>
      <c r="E45" s="14">
        <v>17.3</v>
      </c>
      <c r="F45" s="16">
        <v>17.3</v>
      </c>
      <c r="G45" s="17"/>
    </row>
    <row r="46" spans="1:7" customFormat="1" x14ac:dyDescent="0.3">
      <c r="A46" s="12" t="s">
        <v>62</v>
      </c>
      <c r="B46" s="13" t="s">
        <v>63</v>
      </c>
      <c r="C46" s="14">
        <v>107</v>
      </c>
      <c r="D46" s="15">
        <f>C46*4</f>
        <v>428</v>
      </c>
      <c r="E46" s="14">
        <v>107</v>
      </c>
      <c r="F46" s="16">
        <f>E46*4</f>
        <v>428</v>
      </c>
      <c r="G46" s="17"/>
    </row>
    <row r="47" spans="1:7" customFormat="1" x14ac:dyDescent="0.3">
      <c r="A47" s="58" t="s">
        <v>64</v>
      </c>
      <c r="B47" s="18">
        <v>6</v>
      </c>
      <c r="C47" s="19">
        <v>2.7</v>
      </c>
      <c r="D47" s="20">
        <v>2.7</v>
      </c>
      <c r="E47" s="19">
        <v>2.7</v>
      </c>
      <c r="F47" s="21">
        <v>2.7</v>
      </c>
      <c r="G47" s="22"/>
    </row>
    <row r="48" spans="1:7" customFormat="1" x14ac:dyDescent="0.3">
      <c r="A48" s="59"/>
      <c r="B48" s="18">
        <v>7</v>
      </c>
      <c r="C48" s="19">
        <v>5</v>
      </c>
      <c r="D48" s="20">
        <v>5</v>
      </c>
      <c r="E48" s="19">
        <v>5</v>
      </c>
      <c r="F48" s="21">
        <v>5</v>
      </c>
      <c r="G48" s="22"/>
    </row>
    <row r="49" spans="1:7" customFormat="1" x14ac:dyDescent="0.3">
      <c r="A49" s="60"/>
      <c r="B49" s="7" t="s">
        <v>65</v>
      </c>
      <c r="C49" s="8">
        <v>10</v>
      </c>
      <c r="D49" s="9">
        <f>C49*2</f>
        <v>20</v>
      </c>
      <c r="E49" s="8">
        <v>10</v>
      </c>
      <c r="F49" s="10">
        <f>E49*2</f>
        <v>20</v>
      </c>
      <c r="G49" s="11"/>
    </row>
    <row r="50" spans="1:7" customFormat="1" x14ac:dyDescent="0.3">
      <c r="A50" s="12" t="s">
        <v>66</v>
      </c>
      <c r="B50" s="13" t="s">
        <v>63</v>
      </c>
      <c r="C50" s="14">
        <v>44.1</v>
      </c>
      <c r="D50" s="15">
        <f>C50*4</f>
        <v>176.4</v>
      </c>
      <c r="E50" s="14">
        <v>44.1</v>
      </c>
      <c r="F50" s="16">
        <f>E50*4</f>
        <v>176.4</v>
      </c>
      <c r="G50" s="17"/>
    </row>
    <row r="51" spans="1:7" customFormat="1" x14ac:dyDescent="0.3">
      <c r="A51" s="12" t="s">
        <v>67</v>
      </c>
      <c r="B51" s="13">
        <v>1</v>
      </c>
      <c r="C51" s="14">
        <v>11.3</v>
      </c>
      <c r="D51" s="15">
        <v>11.3</v>
      </c>
      <c r="E51" s="14">
        <v>12.9</v>
      </c>
      <c r="F51" s="16">
        <v>12.9</v>
      </c>
      <c r="G51" s="17"/>
    </row>
  </sheetData>
  <mergeCells count="10">
    <mergeCell ref="A33:A35"/>
    <mergeCell ref="A40:A42"/>
    <mergeCell ref="A43:A44"/>
    <mergeCell ref="A47:A49"/>
    <mergeCell ref="A4:A8"/>
    <mergeCell ref="A9:A10"/>
    <mergeCell ref="A14:A15"/>
    <mergeCell ref="A19:A21"/>
    <mergeCell ref="A23:A24"/>
    <mergeCell ref="A30:A32"/>
  </mergeCells>
  <pageMargins left="0.7" right="0.7" top="0.75" bottom="0.75" header="0.3" footer="0.3"/>
  <ignoredErrors>
    <ignoredError sqref="B24" twoDigitTextYear="1"/>
    <ignoredError sqref="F25 D38 F38 D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G4" sqref="G4"/>
    </sheetView>
  </sheetViews>
  <sheetFormatPr defaultRowHeight="14.4" x14ac:dyDescent="0.3"/>
  <cols>
    <col min="1" max="1" width="25" bestFit="1" customWidth="1"/>
    <col min="2" max="2" width="26.5546875" bestFit="1" customWidth="1"/>
    <col min="3" max="3" width="18.109375" bestFit="1" customWidth="1"/>
    <col min="4" max="4" width="44" bestFit="1" customWidth="1"/>
  </cols>
  <sheetData>
    <row r="1" spans="1:4" ht="15" thickBot="1" x14ac:dyDescent="0.35">
      <c r="A1" s="37" t="s">
        <v>68</v>
      </c>
      <c r="B1" s="38" t="s">
        <v>69</v>
      </c>
      <c r="C1" s="39" t="s">
        <v>70</v>
      </c>
    </row>
    <row r="2" spans="1:4" x14ac:dyDescent="0.3">
      <c r="A2" s="45" t="s">
        <v>71</v>
      </c>
      <c r="B2" s="46">
        <v>42.6</v>
      </c>
      <c r="C2" s="40">
        <v>49</v>
      </c>
    </row>
    <row r="3" spans="1:4" x14ac:dyDescent="0.3">
      <c r="A3" s="45" t="s">
        <v>72</v>
      </c>
      <c r="B3" s="46">
        <v>40</v>
      </c>
      <c r="C3" s="40">
        <v>40</v>
      </c>
    </row>
    <row r="4" spans="1:4" x14ac:dyDescent="0.3">
      <c r="A4" s="45" t="s">
        <v>8</v>
      </c>
      <c r="B4" s="46">
        <v>22.5</v>
      </c>
      <c r="C4" s="40">
        <v>22.5</v>
      </c>
    </row>
    <row r="5" spans="1:4" x14ac:dyDescent="0.3">
      <c r="A5" s="45" t="s">
        <v>73</v>
      </c>
      <c r="B5" s="46">
        <v>10.199999999999999</v>
      </c>
      <c r="C5" s="40">
        <v>10.199999999999999</v>
      </c>
    </row>
    <row r="6" spans="1:4" x14ac:dyDescent="0.3">
      <c r="A6" s="45" t="s">
        <v>74</v>
      </c>
      <c r="B6" s="46">
        <v>3.375</v>
      </c>
      <c r="C6" s="40">
        <v>3.375</v>
      </c>
    </row>
    <row r="7" spans="1:4" x14ac:dyDescent="0.3">
      <c r="A7" s="45" t="s">
        <v>75</v>
      </c>
      <c r="B7" s="47">
        <v>1136</v>
      </c>
      <c r="C7" s="41">
        <v>1216</v>
      </c>
    </row>
    <row r="8" spans="1:4" x14ac:dyDescent="0.3">
      <c r="A8" s="45" t="s">
        <v>76</v>
      </c>
      <c r="B8" s="46">
        <v>26.2</v>
      </c>
      <c r="C8" s="40">
        <v>26.2</v>
      </c>
    </row>
    <row r="9" spans="1:4" x14ac:dyDescent="0.3">
      <c r="A9" s="45" t="s">
        <v>53</v>
      </c>
      <c r="B9" s="46">
        <v>12</v>
      </c>
      <c r="C9" s="40">
        <v>12</v>
      </c>
    </row>
    <row r="10" spans="1:4" x14ac:dyDescent="0.3">
      <c r="A10" s="45" t="s">
        <v>77</v>
      </c>
      <c r="B10" s="47">
        <v>2458</v>
      </c>
      <c r="C10" s="41">
        <v>2614</v>
      </c>
    </row>
    <row r="11" spans="1:4" x14ac:dyDescent="0.3">
      <c r="A11" s="45" t="s">
        <v>78</v>
      </c>
      <c r="B11" s="46">
        <v>28.5</v>
      </c>
      <c r="C11" s="40">
        <v>28.5</v>
      </c>
    </row>
    <row r="12" spans="1:4" x14ac:dyDescent="0.3">
      <c r="A12" s="45" t="s">
        <v>79</v>
      </c>
      <c r="B12" s="47">
        <v>126</v>
      </c>
      <c r="C12" s="41">
        <v>126</v>
      </c>
    </row>
    <row r="13" spans="1:4" x14ac:dyDescent="0.3">
      <c r="A13" s="45" t="s">
        <v>20</v>
      </c>
      <c r="B13" s="46">
        <v>17.3</v>
      </c>
      <c r="C13" s="40">
        <v>17.3</v>
      </c>
      <c r="D13" t="s">
        <v>80</v>
      </c>
    </row>
    <row r="14" spans="1:4" x14ac:dyDescent="0.3">
      <c r="A14" s="45" t="s">
        <v>81</v>
      </c>
      <c r="B14" s="47">
        <v>433</v>
      </c>
      <c r="C14" s="41">
        <v>460</v>
      </c>
    </row>
    <row r="15" spans="1:4" x14ac:dyDescent="0.3">
      <c r="A15" s="45" t="s">
        <v>82</v>
      </c>
      <c r="B15" s="46">
        <v>20</v>
      </c>
      <c r="C15" s="40">
        <v>23</v>
      </c>
    </row>
    <row r="16" spans="1:4" x14ac:dyDescent="0.3">
      <c r="A16" s="45" t="s">
        <v>83</v>
      </c>
      <c r="B16" s="47">
        <v>6465</v>
      </c>
      <c r="C16" s="41">
        <v>6735</v>
      </c>
    </row>
    <row r="17" spans="1:4" x14ac:dyDescent="0.3">
      <c r="A17" s="45" t="s">
        <v>84</v>
      </c>
      <c r="B17" s="47">
        <v>314</v>
      </c>
      <c r="C17" s="41">
        <v>314</v>
      </c>
    </row>
    <row r="18" spans="1:4" x14ac:dyDescent="0.3">
      <c r="A18" s="45" t="s">
        <v>85</v>
      </c>
      <c r="B18" s="46">
        <v>92</v>
      </c>
      <c r="C18" s="40">
        <v>92</v>
      </c>
    </row>
    <row r="19" spans="1:4" x14ac:dyDescent="0.3">
      <c r="A19" s="45" t="s">
        <v>61</v>
      </c>
      <c r="B19" s="46">
        <v>17.3</v>
      </c>
      <c r="C19" s="40">
        <v>17.3</v>
      </c>
    </row>
    <row r="20" spans="1:4" x14ac:dyDescent="0.3">
      <c r="A20" s="45" t="s">
        <v>86</v>
      </c>
      <c r="B20" s="46">
        <v>34.5</v>
      </c>
      <c r="C20" s="40">
        <v>34.5</v>
      </c>
    </row>
    <row r="21" spans="1:4" x14ac:dyDescent="0.3">
      <c r="A21" s="45" t="s">
        <v>87</v>
      </c>
      <c r="B21" s="47">
        <v>428</v>
      </c>
      <c r="C21" s="41">
        <v>428</v>
      </c>
    </row>
    <row r="22" spans="1:4" x14ac:dyDescent="0.3">
      <c r="A22" s="45" t="s">
        <v>88</v>
      </c>
      <c r="B22" s="47">
        <v>630</v>
      </c>
      <c r="C22" s="41">
        <v>695</v>
      </c>
      <c r="D22" t="s">
        <v>80</v>
      </c>
    </row>
    <row r="23" spans="1:4" x14ac:dyDescent="0.3">
      <c r="A23" s="48" t="s">
        <v>89</v>
      </c>
      <c r="B23" s="49">
        <v>2484</v>
      </c>
      <c r="C23" s="44">
        <v>2484</v>
      </c>
    </row>
    <row r="24" spans="1:4" x14ac:dyDescent="0.3">
      <c r="A24" s="50" t="s">
        <v>90</v>
      </c>
      <c r="B24" s="51">
        <v>525</v>
      </c>
      <c r="C24" s="42">
        <v>605</v>
      </c>
      <c r="D24" s="43"/>
    </row>
    <row r="25" spans="1:4" x14ac:dyDescent="0.3">
      <c r="A25" s="45" t="s">
        <v>91</v>
      </c>
      <c r="B25" s="47">
        <v>810</v>
      </c>
      <c r="C25" s="41">
        <v>930</v>
      </c>
    </row>
    <row r="26" spans="1:4" x14ac:dyDescent="0.3">
      <c r="A26" s="45" t="s">
        <v>92</v>
      </c>
      <c r="B26" s="47">
        <v>138</v>
      </c>
      <c r="C26" s="41">
        <v>138</v>
      </c>
      <c r="D26" t="s">
        <v>80</v>
      </c>
    </row>
    <row r="27" spans="1:4" x14ac:dyDescent="0.3">
      <c r="A27" s="45" t="s">
        <v>93</v>
      </c>
      <c r="B27" s="46">
        <v>49</v>
      </c>
      <c r="C27" s="40">
        <v>56</v>
      </c>
    </row>
    <row r="28" spans="1:4" x14ac:dyDescent="0.3">
      <c r="A28" s="45" t="s">
        <v>94</v>
      </c>
      <c r="B28" s="47">
        <v>810</v>
      </c>
      <c r="C28" s="41">
        <v>930</v>
      </c>
    </row>
    <row r="29" spans="1:4" x14ac:dyDescent="0.3">
      <c r="A29" s="45" t="s">
        <v>95</v>
      </c>
      <c r="B29" s="47">
        <v>810</v>
      </c>
      <c r="C29" s="41">
        <v>930</v>
      </c>
    </row>
    <row r="30" spans="1:4" x14ac:dyDescent="0.3">
      <c r="A30" s="45" t="s">
        <v>96</v>
      </c>
      <c r="B30" s="46">
        <v>1116.5</v>
      </c>
      <c r="C30" s="41">
        <v>1127</v>
      </c>
      <c r="D30" t="s">
        <v>97</v>
      </c>
    </row>
    <row r="31" spans="1:4" x14ac:dyDescent="0.3">
      <c r="A31" s="45" t="s">
        <v>98</v>
      </c>
      <c r="B31" s="46">
        <v>27.58</v>
      </c>
      <c r="C31" s="40">
        <v>27.6</v>
      </c>
    </row>
    <row r="32" spans="1:4" x14ac:dyDescent="0.3">
      <c r="A32" s="45" t="s">
        <v>99</v>
      </c>
      <c r="B32" s="47">
        <v>176</v>
      </c>
      <c r="C32" s="41">
        <v>176</v>
      </c>
    </row>
    <row r="33" spans="1:4" x14ac:dyDescent="0.3">
      <c r="A33" s="45" t="s">
        <v>67</v>
      </c>
      <c r="B33" s="46">
        <v>11.25</v>
      </c>
      <c r="C33" s="40">
        <v>12.9</v>
      </c>
    </row>
    <row r="34" spans="1:4" x14ac:dyDescent="0.3">
      <c r="A34" s="45" t="s">
        <v>100</v>
      </c>
      <c r="B34" s="47">
        <v>1781</v>
      </c>
      <c r="C34" s="41">
        <v>2048</v>
      </c>
    </row>
    <row r="35" spans="1:4" x14ac:dyDescent="0.3">
      <c r="A35" s="45" t="s">
        <v>101</v>
      </c>
      <c r="B35" s="46">
        <v>26.2</v>
      </c>
      <c r="C35" s="40">
        <v>26.2</v>
      </c>
      <c r="D35" t="s">
        <v>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eetings" ma:contentTypeID="0x010100E45EF0F8AAA65E428351BA36F1B645BE0F0024DA9E90EA494343B8CF7E2421405214" ma:contentTypeVersion="14" ma:contentTypeDescription="" ma:contentTypeScope="" ma:versionID="576ac2d6d4093d812aa787f4885b8753">
  <xsd:schema xmlns:xsd="http://www.w3.org/2001/XMLSchema" xmlns:xs="http://www.w3.org/2001/XMLSchema" xmlns:p="http://schemas.microsoft.com/office/2006/metadata/properties" xmlns:ns1="http://schemas.microsoft.com/sharepoint/v3" xmlns:ns2="2fb8a92a-9032-49d6-b983-191f0a73b01f" xmlns:ns3="4bd63098-0c83-43cf-abdd-085f2cc55a51" targetNamespace="http://schemas.microsoft.com/office/2006/metadata/properties" ma:root="true" ma:fieldsID="6ceb9fd20ae96694a3b788101da3a6ff" ns1:_="" ns2:_="" ns3:_="">
    <xsd:import namespace="http://schemas.microsoft.com/sharepoint/v3"/>
    <xsd:import namespace="2fb8a92a-9032-49d6-b983-191f0a73b01f"/>
    <xsd:import namespace="4bd63098-0c83-43cf-abdd-085f2cc55a51"/>
    <xsd:element name="properties">
      <xsd:complexType>
        <xsd:sequence>
          <xsd:element name="documentManagement">
            <xsd:complexType>
              <xsd:all>
                <xsd:element ref="ns2:Document_x0020_Categorization_x0020_Policy"/>
                <xsd:element ref="ns2:Owner_x0020_Group" minOccurs="0"/>
                <xsd:element ref="ns2:Committee" minOccurs="0"/>
                <xsd:element ref="ns2:WECC_x0020_Status" minOccurs="0"/>
                <xsd:element ref="ns2:Privacy"/>
                <xsd:element ref="ns2:Meeting_x0020_Documents" minOccurs="0"/>
                <xsd:element ref="ns2:Adopted_x002f_Approved_x0020_By" minOccurs="0"/>
                <xsd:element ref="ns2:Jurisdiction" minOccurs="0"/>
                <xsd:element ref="ns3:Event_x0020_ID" minOccurs="0"/>
                <xsd:element ref="ns3:TaxKeywordTaxHTField" minOccurs="0"/>
                <xsd:element ref="ns3:TaxCatchAll" minOccurs="0"/>
                <xsd:element ref="ns3:_dlc_DocId" minOccurs="0"/>
                <xsd:element ref="ns3:_dlc_DocIdUrl" minOccurs="0"/>
                <xsd:element ref="ns3:_dlc_DocIdPersistId" minOccurs="0"/>
                <xsd:element ref="ns1:_dlc_Exempt" minOccurs="0"/>
                <xsd:element ref="ns1:_dlc_ExpireDateSaved" minOccurs="0"/>
                <xsd:element ref="ns1:_dlc_ExpireDate" minOccurs="0"/>
                <xsd:element ref="ns3:Approv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3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4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5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a92a-9032-49d6-b983-191f0a73b01f" elementFormDefault="qualified">
    <xsd:import namespace="http://schemas.microsoft.com/office/2006/documentManagement/types"/>
    <xsd:import namespace="http://schemas.microsoft.com/office/infopath/2007/PartnerControls"/>
    <xsd:element name="Document_x0020_Categorization_x0020_Policy" ma:index="2" ma:displayName="WECC Categorization Policy" ma:default="N/A" ma:format="Dropdown" ma:internalName="Document_x0020_Categorization_x0020_Policy">
      <xsd:simpleType>
        <xsd:restriction base="dms:Choice">
          <xsd:enumeration value="N/A"/>
          <xsd:enumeration value="Charter"/>
          <xsd:enumeration value="Guideline"/>
          <xsd:enumeration value="Policy"/>
          <xsd:enumeration value="Regional Criteria"/>
          <xsd:enumeration value="Regional Reliability Standard"/>
          <xsd:enumeration value="Report or Other"/>
        </xsd:restriction>
      </xsd:simpleType>
    </xsd:element>
    <xsd:element name="Owner_x0020_Group" ma:index="3" nillable="true" ma:displayName="Owner Group" ma:internalName="Owner_x0020_Group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mpliance"/>
                    <xsd:enumeration value="Compliance Open Webinars"/>
                    <xsd:enumeration value="Compliance Workshop"/>
                    <xsd:enumeration value="Event Analysis &amp; Situational Awareness"/>
                    <xsd:enumeration value="General &amp; Administrative"/>
                    <xsd:enumeration value="Human Resources"/>
                    <xsd:enumeration value="Information Technology"/>
                    <xsd:enumeration value="Legal &amp; Regulatory"/>
                    <xsd:enumeration value="Operations Performance Analysis"/>
                    <xsd:enumeration value="Performance Analysis"/>
                    <xsd:enumeration value="Planning Services"/>
                    <xsd:enumeration value="Registration and Certification"/>
                    <xsd:enumeration value="Reliability Assessment"/>
                    <xsd:enumeration value="Reliability Standards"/>
                    <xsd:enumeration value="Resource Adequacy"/>
                    <xsd:enumeration value="System Adequacy Planning"/>
                    <xsd:enumeration value="System Stability Planning"/>
                    <xsd:enumeration value="Training &amp; Education"/>
                    <xsd:enumeration value="Transmission Expansion Planning"/>
                    <xsd:enumeration value="WREGIS"/>
                  </xsd:restriction>
                </xsd:simpleType>
              </xsd:element>
            </xsd:sequence>
          </xsd:extension>
        </xsd:complexContent>
      </xsd:complexType>
    </xsd:element>
    <xsd:element name="Committee" ma:index="4" nillable="true" ma:displayName="Committee" ma:description="edited" ma:internalName="Committe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FTF"/>
                    <xsd:enumeration value="BOD"/>
                    <xsd:enumeration value="CIMTF"/>
                    <xsd:enumeration value="CSF"/>
                    <xsd:enumeration value="DEEMSF"/>
                    <xsd:enumeration value="EPAS"/>
                    <xsd:enumeration value="ESF"/>
                    <xsd:enumeration value="FAC"/>
                    <xsd:enumeration value="GC"/>
                    <xsd:enumeration value="GOPF"/>
                    <xsd:enumeration value="HPF"/>
                    <xsd:enumeration value="HRCC"/>
                    <xsd:enumeration value="ISEAS"/>
                    <xsd:enumeration value="JGC"/>
                    <xsd:enumeration value="LTPTF"/>
                    <xsd:enumeration value="MAC"/>
                    <xsd:enumeration value="MBS"/>
                    <xsd:enumeration value="MVS"/>
                    <xsd:enumeration value="NC"/>
                    <xsd:enumeration value="OAWG"/>
                    <xsd:enumeration value="PCDS"/>
                    <xsd:enumeration value="PCS"/>
                    <xsd:enumeration value="PS"/>
                    <xsd:enumeration value="PSF"/>
                    <xsd:enumeration value="RAAG"/>
                    <xsd:enumeration value="RAC"/>
                    <xsd:enumeration value="RASRS"/>
                    <xsd:enumeration value="RRC"/>
                    <xsd:enumeration value="S4.9RC"/>
                    <xsd:enumeration value="SCMS"/>
                    <xsd:enumeration value="SRS"/>
                    <xsd:enumeration value="StS"/>
                    <xsd:enumeration value="TCOMS"/>
                    <xsd:enumeration value="UFLSWG"/>
                    <xsd:enumeration value="WREGIS"/>
                    <xsd:enumeration value="WREGIS-SAC"/>
                    <xsd:enumeration value="WSC"/>
                  </xsd:restriction>
                </xsd:simpleType>
              </xsd:element>
            </xsd:sequence>
          </xsd:extension>
        </xsd:complexContent>
      </xsd:complexType>
    </xsd:element>
    <xsd:element name="WECC_x0020_Status" ma:index="5" nillable="true" ma:displayName="WECC Status" ma:format="Dropdown" ma:internalName="WECC_x0020_Status">
      <xsd:simpleType>
        <xsd:restriction base="dms:Choice">
          <xsd:enumeration value="Draft"/>
          <xsd:enumeration value="Approval Item"/>
          <xsd:enumeration value="In Review"/>
          <xsd:enumeration value="Approved/Final"/>
          <xsd:enumeration value="Retired"/>
          <xsd:enumeration value="Replaced"/>
          <xsd:enumeration value="Redline"/>
          <xsd:enumeration value="Active"/>
          <xsd:enumeration value="Closed"/>
          <xsd:enumeration value="Hold"/>
        </xsd:restriction>
      </xsd:simpleType>
    </xsd:element>
    <xsd:element name="Privacy" ma:index="6" ma:displayName="Privacy" ma:format="Dropdown" ma:internalName="Privacy">
      <xsd:simpleType>
        <xsd:restriction base="dms:Choice">
          <xsd:enumeration value="Public"/>
          <xsd:enumeration value="Authenticated"/>
          <xsd:enumeration value="NDA"/>
        </xsd:restriction>
      </xsd:simpleType>
    </xsd:element>
    <xsd:element name="Meeting_x0020_Documents" ma:index="7" nillable="true" ma:displayName="Meeting Documents" ma:internalName="Meeting_x0020_Document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genda"/>
                    <xsd:enumeration value="Announcement"/>
                    <xsd:enumeration value="Approval Item"/>
                    <xsd:enumeration value="Minutes"/>
                    <xsd:enumeration value="Presentation"/>
                    <xsd:enumeration value="Recording"/>
                    <xsd:enumeration value="Schedule"/>
                  </xsd:restriction>
                </xsd:simpleType>
              </xsd:element>
            </xsd:sequence>
          </xsd:extension>
        </xsd:complexContent>
      </xsd:complexType>
    </xsd:element>
    <xsd:element name="Adopted_x002f_Approved_x0020_By" ma:index="8" nillable="true" ma:displayName="Adopted/Approved By" ma:format="Dropdown" ma:internalName="Adopted_x002f_Approved_x0020_By">
      <xsd:simpleType>
        <xsd:restriction base="dms:Choice">
          <xsd:enumeration value="..."/>
          <xsd:enumeration value="ATFWG"/>
          <xsd:enumeration value="ATSMWG"/>
          <xsd:enumeration value="BOD"/>
          <xsd:enumeration value="BPSPRTF"/>
          <xsd:enumeration value="CIMTF"/>
          <xsd:enumeration value="CSWG"/>
          <xsd:enumeration value="DDMWG"/>
          <xsd:enumeration value="DEMSWG"/>
          <xsd:enumeration value="EDTF"/>
          <xsd:enumeration value="EPAS"/>
          <xsd:enumeration value="ESCTF"/>
          <xsd:enumeration value="ESMTF"/>
          <xsd:enumeration value="ESOTF"/>
          <xsd:enumeration value="ESTF"/>
          <xsd:enumeration value="FAC"/>
          <xsd:enumeration value="GC"/>
          <xsd:enumeration value="GOWG"/>
          <xsd:enumeration value="HPEAWG"/>
          <xsd:enumeration value="HPKTTF"/>
          <xsd:enumeration value="HPMMTF"/>
          <xsd:enumeration value="HPWG"/>
          <xsd:enumeration value="HRCC"/>
          <xsd:enumeration value="ISAS"/>
          <xsd:enumeration value="JGC"/>
          <xsd:enumeration value="JSIS"/>
          <xsd:enumeration value="LMWG"/>
          <xsd:enumeration value="LRTF"/>
          <xsd:enumeration value="MAC"/>
          <xsd:enumeration value="MIC"/>
          <xsd:enumeration value="MRAWG"/>
          <xsd:enumeration value="MVS"/>
          <xsd:enumeration value="NC"/>
          <xsd:enumeration value="OAWG"/>
          <xsd:enumeration value="OC"/>
          <xsd:enumeration value="PCDS"/>
          <xsd:enumeration value="PCMS"/>
          <xsd:enumeration value="PPMVDWG"/>
          <xsd:enumeration value="PRPTF"/>
          <xsd:enumeration value="PSWG"/>
          <xsd:enumeration value="PWG"/>
          <xsd:enumeration value="RAC"/>
          <xsd:enumeration value="RASRS"/>
          <xsd:enumeration value="REMWG"/>
          <xsd:enumeration value="RWG"/>
          <xsd:enumeration value="S49RC"/>
          <xsd:enumeration value="SASMS"/>
          <xsd:enumeration value="SCMWG"/>
          <xsd:enumeration value="SETF"/>
          <xsd:enumeration value="SEWG"/>
          <xsd:enumeration value="SPWG"/>
          <xsd:enumeration value="SRS"/>
          <xsd:enumeration value="StS"/>
          <xsd:enumeration value="SWG"/>
          <xsd:enumeration value="TELWG"/>
          <xsd:enumeration value="TSAWG"/>
          <xsd:enumeration value="UFLSWG"/>
          <xsd:enumeration value="WREGIS"/>
          <xsd:enumeration value="WREGIS-SAC"/>
          <xsd:enumeration value="WSC"/>
        </xsd:restriction>
      </xsd:simpleType>
    </xsd:element>
    <xsd:element name="Jurisdiction" ma:index="9" nillable="true" ma:displayName="Jurisdiction" ma:default="US (United States)" ma:internalName="Jurisdi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S (United States)"/>
                    <xsd:enumeration value="AB (Alberta)"/>
                    <xsd:enumeration value="BC (British Columbia)"/>
                    <xsd:enumeration value="MX (Baja Mexico)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63098-0c83-43cf-abdd-085f2cc55a51" elementFormDefault="qualified">
    <xsd:import namespace="http://schemas.microsoft.com/office/2006/documentManagement/types"/>
    <xsd:import namespace="http://schemas.microsoft.com/office/infopath/2007/PartnerControls"/>
    <xsd:element name="Event_x0020_ID" ma:index="11" nillable="true" ma:displayName="Calendar Event ID" ma:internalName="Event_x0020_ID">
      <xsd:simpleType>
        <xsd:restriction base="dms:Note">
          <xsd:maxLength value="255"/>
        </xsd:restriction>
      </xsd:simpleType>
    </xsd:element>
    <xsd:element name="TaxKeywordTaxHTField" ma:index="14" nillable="true" ma:taxonomy="true" ma:internalName="TaxKeywordTaxHTField" ma:taxonomyFieldName="TaxKeyword" ma:displayName="Enterprise Keywords" ma:fieldId="{23f27201-bee3-471e-b2e7-b64fd8b7ca38}" ma:taxonomyMulti="true" ma:sspId="af747698-1922-4602-8604-6fec0d9c99b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16224b44-889d-4166-9284-f04ddcafbdf4}" ma:internalName="TaxCatchAll" ma:showField="CatchAllData" ma:web="4bd63098-0c83-43cf-abdd-085f2cc55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pprover" ma:index="26" ma:displayName="Approver" ma:list="UserInfo" ma:SharePointGroup="4815" ma:internalName="Approver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Categorization_x0020_Policy xmlns="2fb8a92a-9032-49d6-b983-191f0a73b01f">N/A</Document_x0020_Categorization_x0020_Policy>
    <TaxCatchAll xmlns="4bd63098-0c83-43cf-abdd-085f2cc55a51">
      <Value>2316</Value>
    </TaxCatchAll>
    <Privacy xmlns="2fb8a92a-9032-49d6-b983-191f0a73b01f">Public</Privacy>
    <Event_x0020_ID xmlns="4bd63098-0c83-43cf-abdd-085f2cc55a51">16360</Event_x0020_ID>
    <Committee xmlns="2fb8a92a-9032-49d6-b983-191f0a73b01f">
      <Value>PCDS</Value>
    </Committee>
    <WECC_x0020_Status xmlns="2fb8a92a-9032-49d6-b983-191f0a73b01f" xsi:nil="true"/>
    <Owner_x0020_Group xmlns="2fb8a92a-9032-49d6-b983-191f0a73b01f">
      <Value>General &amp; Administrative</Value>
    </Owner_x0020_Group>
    <TaxKeywordTaxHTField xmlns="4bd63098-0c83-43cf-abdd-085f2cc55a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Meeting Documents</TermName>
          <TermId xmlns="http://schemas.microsoft.com/office/infopath/2007/PartnerControls">5f07bda2-4199-484f-9b75-fca90d85b6ea</TermId>
        </TermInfo>
      </Terms>
    </TaxKeywordTaxHTField>
    <Approver xmlns="4bd63098-0c83-43cf-abdd-085f2cc55a51">
      <UserInfo>
        <DisplayName>Butikofer, Tyler</DisplayName>
        <AccountId>6259</AccountId>
        <AccountType/>
      </UserInfo>
    </Approver>
    <_dlc_DocId xmlns="4bd63098-0c83-43cf-abdd-085f2cc55a51">YWEQ7USXTMD7-11-22377</_dlc_DocId>
    <_dlc_DocIdUrl xmlns="4bd63098-0c83-43cf-abdd-085f2cc55a51">
      <Url>https://internal.wecc.org/_layouts/15/DocIdRedir.aspx?ID=YWEQ7USXTMD7-11-22377</Url>
      <Description>YWEQ7USXTMD7-11-22377</Description>
    </_dlc_DocIdUrl>
    <Jurisdiction xmlns="2fb8a92a-9032-49d6-b983-191f0a73b01f"/>
    <Meeting_x0020_Documents xmlns="2fb8a92a-9032-49d6-b983-191f0a73b01f">
      <Value>Presentation</Value>
    </Meeting_x0020_Documents>
    <Adopted_x002f_Approved_x0020_By xmlns="2fb8a92a-9032-49d6-b983-191f0a73b01f" xsi:nil="true"/>
    <_dlc_ExpireDateSaved xmlns="http://schemas.microsoft.com/sharepoint/v3" xsi:nil="true"/>
    <_dlc_ExpireDate xmlns="http://schemas.microsoft.com/sharepoint/v3">2024-09-08T18:44:46+00:00</_dlc_ExpireDate>
  </documentManagement>
</p:properties>
</file>

<file path=customXml/item5.xml><?xml version="1.0" encoding="utf-8"?>
<?mso-contentType ?>
<p:Policy xmlns:p="office.server.policy" id="" local="true">
  <p:Name>Meetings</p:Name>
  <p:Description>Removal of Expired Meeting Information</p:Description>
  <p:Statement>Per the WECC Website Availability Guidance, Meeting Information and Meeting Materials are subject to the specified retention period.</p:Statement>
  <p:PolicyItems>
    <p:PolicyItem featureId="Microsoft.Office.RecordsManagement.PolicyFeatures.Expiration" staticId="0x010100E45EF0F8AAA65E428351BA36F1B645BE0F|1208973698" UniqueId="956675f0-ad59-411d-b4d7-9acfea54216b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2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3D4862A1-D3D5-44DB-94AC-7B20BA7FCDF2}"/>
</file>

<file path=customXml/itemProps2.xml><?xml version="1.0" encoding="utf-8"?>
<ds:datastoreItem xmlns:ds="http://schemas.openxmlformats.org/officeDocument/2006/customXml" ds:itemID="{51AD506A-B353-486C-B078-5A7BFD88B120}"/>
</file>

<file path=customXml/itemProps3.xml><?xml version="1.0" encoding="utf-8"?>
<ds:datastoreItem xmlns:ds="http://schemas.openxmlformats.org/officeDocument/2006/customXml" ds:itemID="{36E39281-DEB5-4B44-8D03-2E90D95CCA42}"/>
</file>

<file path=customXml/itemProps4.xml><?xml version="1.0" encoding="utf-8"?>
<ds:datastoreItem xmlns:ds="http://schemas.openxmlformats.org/officeDocument/2006/customXml" ds:itemID="{ADA0D4CA-6085-4D18-BE79-8E4D75AB65BD}"/>
</file>

<file path=customXml/itemProps5.xml><?xml version="1.0" encoding="utf-8"?>
<ds:datastoreItem xmlns:ds="http://schemas.openxmlformats.org/officeDocument/2006/customXml" ds:itemID="{D19BA31C-9919-42CF-8654-4D1E77D1FB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Units</vt:lpstr>
      <vt:lpstr>Plant Totals</vt:lpstr>
    </vt:vector>
  </TitlesOfParts>
  <Company>BPA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FCRPS Generator Capacities 2022</dc:title>
  <dc:creator>Koller,Micah R (BPA) - PD-5</dc:creator>
  <cp:keywords>Meeting Documents</cp:keywords>
  <cp:lastModifiedBy>Johnson,Anders L (BPA) - TPLE-TPP-2</cp:lastModifiedBy>
  <dcterms:created xsi:type="dcterms:W3CDTF">2022-08-17T17:50:39Z</dcterms:created>
  <dcterms:modified xsi:type="dcterms:W3CDTF">2022-08-19T23:25:17Z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0x010100E45EF0F8AAA65E428351BA36F1B645BE0F0024DA9E90EA494343B8CF7E2421405214</vt:lpwstr>
  </property>
  <property fmtid="{D5CDD505-2E9C-101B-9397-08002B2CF9AE}" pid="3" name="_dlc_DocIdItemGuid">
    <vt:lpwstr>059e015e-17a0-49e5-98a3-4b0766934283</vt:lpwstr>
  </property>
  <property fmtid="{D5CDD505-2E9C-101B-9397-08002B2CF9AE}" pid="4" name="TaxKeyword">
    <vt:lpwstr>2316;#Meeting Documents|5f07bda2-4199-484f-9b75-fca90d85b6ea</vt:lpwstr>
  </property>
  <property fmtid="{D5CDD505-2E9C-101B-9397-08002B2CF9AE}" pid="5" name="_dlc_policyId">
    <vt:lpwstr>0x010100E45EF0F8AAA65E428351BA36F1B645BE0F|1208973698</vt:lpwstr>
  </property>
  <property fmtid="{D5CDD505-2E9C-101B-9397-08002B2CF9AE}" pid="6" name="ItemRetentionFormula">
    <vt:lpwstr>&lt;formula id="Microsoft.Office.RecordsManagement.PolicyFeatures.Expiration.Formula.BuiltIn"&gt;&lt;number&gt;2&lt;/number&gt;&lt;property&gt;Modified&lt;/property&gt;&lt;propertyId&gt;28cf69c5-fa48-462a-b5cd-27b6f9d2bd5f&lt;/propertyId&gt;&lt;period&gt;years&lt;/period&gt;&lt;/formula&gt;</vt:lpwstr>
  </property>
</Properties>
</file>